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A1A23ACE-5BA0-4173-9EF8-710B2CCE2091}" xr6:coauthVersionLast="47" xr6:coauthVersionMax="47" xr10:uidLastSave="{00000000-0000-0000-0000-000000000000}"/>
  <bookViews>
    <workbookView xWindow="-110" yWindow="-110" windowWidth="19420" windowHeight="10420" xr2:uid="{00000000-000D-0000-FFFF-FFFF00000000}"/>
  </bookViews>
  <sheets>
    <sheet name="Tartalom" sheetId="20" r:id="rId1"/>
    <sheet name="KM1" sheetId="1" r:id="rId2"/>
    <sheet name="OV1" sheetId="3" r:id="rId3"/>
    <sheet name="CC1" sheetId="10" r:id="rId4"/>
    <sheet name="CC2" sheetId="11" r:id="rId5"/>
    <sheet name="IFRS9" sheetId="56" r:id="rId6"/>
    <sheet name="LR1" sheetId="15" r:id="rId7"/>
    <sheet name="LR2" sheetId="16" r:id="rId8"/>
    <sheet name="LR3" sheetId="17" r:id="rId9"/>
    <sheet name="LIQ1" sheetId="18" r:id="rId10"/>
    <sheet name="LIQ2" sheetId="19" r:id="rId11"/>
    <sheet name="CR1" sheetId="21" r:id="rId12"/>
    <sheet name="CR1-A" sheetId="22" r:id="rId13"/>
    <sheet name="CR2" sheetId="23" r:id="rId14"/>
    <sheet name="CQ1" sheetId="25" r:id="rId15"/>
    <sheet name="CQ4" sheetId="28" r:id="rId16"/>
    <sheet name="CQ5" sheetId="29" r:id="rId17"/>
    <sheet name="CQ7" sheetId="32" r:id="rId18"/>
    <sheet name="CCR1" sheetId="37" r:id="rId19"/>
    <sheet name="CCR2" sheetId="38" r:id="rId20"/>
    <sheet name="CCR3" sheetId="39" r:id="rId21"/>
    <sheet name="CCR5" sheetId="40" r:id="rId22"/>
    <sheet name="CCR6" sheetId="41" r:id="rId23"/>
    <sheet name="CCR8" sheetId="42" r:id="rId24"/>
    <sheet name="MR1" sheetId="43" r:id="rId25"/>
  </sheets>
  <definedNames>
    <definedName name="ID" localSheetId="3" hidden="1">"390cb97f-f055-4738-9e22-5f1053265d02"</definedName>
    <definedName name="ID" localSheetId="4" hidden="1">"7d0ce208-a496-441e-96c9-0f5e4f916ca9"</definedName>
    <definedName name="ID" localSheetId="18" hidden="1">"fcd0562e-a26f-4e45-b4e7-f60129c5bcd2"</definedName>
    <definedName name="ID" localSheetId="19" hidden="1">"07d08ae9-17f3-49cd-904e-a94be709bd5c"</definedName>
    <definedName name="ID" localSheetId="20" hidden="1">"b6ec59cd-9b89-4792-93b0-438cf54f4a35"</definedName>
    <definedName name="ID" localSheetId="21" hidden="1">"b84fac84-e235-4e29-9833-e2d395af71f0"</definedName>
    <definedName name="ID" localSheetId="22" hidden="1">"250057b2-1399-47f9-ac23-8c5adee42180"</definedName>
    <definedName name="ID" localSheetId="23" hidden="1">"27c19e1d-17c7-4c12-8e0b-e1a0928d0b0c"</definedName>
    <definedName name="ID" localSheetId="14" hidden="1">"3b79e003-7c4c-4f95-a5a8-597a34ff1dfb"</definedName>
    <definedName name="ID" localSheetId="15" hidden="1">"f3e38126-afa9-445c-9d93-c86de5b8d2ac"</definedName>
    <definedName name="ID" localSheetId="16" hidden="1">"c06b6f64-2f71-4ca1-acaf-f83cf084cbe5"</definedName>
    <definedName name="ID" localSheetId="17" hidden="1">"1f9e1b6e-0fe0-422b-b80a-56d9b379d276"</definedName>
    <definedName name="ID" localSheetId="11" hidden="1">"f428c678-1876-4083-a1a0-4e24a0a78531"</definedName>
    <definedName name="ID" localSheetId="12" hidden="1">"c3d6c07c-3c62-44ef-980c-f4cceb175759"</definedName>
    <definedName name="ID" localSheetId="13" hidden="1">"4203437f-a413-4ed3-adad-4d4de55da450"</definedName>
    <definedName name="ID" localSheetId="5" hidden="1">"08799a5b-c8a7-48fb-9386-f237c3d23081"</definedName>
    <definedName name="ID" localSheetId="1" hidden="1">"2b627916-d3dc-4619-8fe2-6222bc2e3a2b"</definedName>
    <definedName name="ID" localSheetId="9" hidden="1">"5fa0d762-a3aa-4a8e-a936-212dbce90551"</definedName>
    <definedName name="ID" localSheetId="10" hidden="1">"5dd6f93e-e4ca-4a02-b7c4-64436def5e58"</definedName>
    <definedName name="ID" localSheetId="6" hidden="1">"492098f5-3c79-4f84-96c9-cd66aee17ae0"</definedName>
    <definedName name="ID" localSheetId="7" hidden="1">"fb4bbf94-976f-4c6e-9e1a-cb00a62dd087"</definedName>
    <definedName name="ID" localSheetId="8" hidden="1">"51a8b90e-2c41-4694-b4e5-0bd1eea056d6"</definedName>
    <definedName name="ID" localSheetId="24" hidden="1">"014eaa51-b9ac-4f12-95e6-7d392e528e22"</definedName>
    <definedName name="ID" localSheetId="2" hidden="1">"4d270ccd-98b7-40c9-b310-66060c80134d"</definedName>
    <definedName name="ID" localSheetId="0" hidden="1">"86efb8dd-fc56-49f8-ac9f-aa0479ca514c"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11" l="1"/>
  <c r="D69" i="11"/>
  <c r="E64" i="11"/>
  <c r="D64" i="11"/>
  <c r="E59" i="11"/>
  <c r="D59" i="11"/>
  <c r="E56" i="11" l="1"/>
  <c r="E77" i="11" s="1"/>
  <c r="D56" i="11"/>
  <c r="D77" i="11" s="1"/>
  <c r="D34" i="1" l="1"/>
  <c r="D31" i="56" l="1"/>
  <c r="D92" i="10" l="1"/>
  <c r="D98" i="10" s="1"/>
  <c r="D13" i="3" l="1"/>
  <c r="F13" i="3" s="1"/>
  <c r="F21" i="3"/>
  <c r="F20" i="3"/>
  <c r="F19" i="3"/>
  <c r="F18" i="3"/>
  <c r="F17" i="3"/>
  <c r="F16" i="3"/>
  <c r="F15" i="3"/>
  <c r="F14" i="3"/>
  <c r="F12" i="3"/>
  <c r="F11" i="3"/>
  <c r="H19" i="1" l="1"/>
  <c r="G19" i="1"/>
  <c r="F19" i="1"/>
  <c r="E19" i="1"/>
  <c r="H18" i="1"/>
  <c r="G18" i="1"/>
  <c r="F18" i="1"/>
  <c r="E18" i="1"/>
  <c r="H17" i="1"/>
  <c r="G17" i="1"/>
  <c r="F17" i="1"/>
  <c r="E17" i="1"/>
  <c r="D9" i="56" l="1"/>
  <c r="E9" i="56" s="1"/>
  <c r="C8" i="43"/>
  <c r="C8" i="42"/>
  <c r="C8" i="41"/>
  <c r="C8" i="40"/>
  <c r="C8" i="39"/>
  <c r="C8" i="38"/>
  <c r="C8" i="37"/>
  <c r="C8" i="29" l="1"/>
  <c r="C8" i="32"/>
  <c r="C8" i="28"/>
  <c r="C8" i="25" l="1"/>
  <c r="C8" i="23" l="1"/>
  <c r="C8" i="22" l="1"/>
  <c r="C8" i="21"/>
  <c r="C8" i="19"/>
  <c r="H10" i="18"/>
  <c r="I10" i="18" s="1"/>
  <c r="J10" i="18" s="1"/>
  <c r="K10" i="18" s="1"/>
  <c r="D10" i="18"/>
  <c r="E10" i="18" s="1"/>
  <c r="F10" i="18" s="1"/>
  <c r="G10" i="18" s="1"/>
  <c r="C8" i="17"/>
  <c r="D10" i="16"/>
  <c r="E10" i="16" s="1"/>
  <c r="F10" i="3"/>
  <c r="D10" i="3"/>
  <c r="E10" i="3" s="1"/>
  <c r="D9" i="1"/>
  <c r="C8" i="15"/>
  <c r="C8" i="11"/>
  <c r="C9" i="10"/>
  <c r="H9" i="1" l="1"/>
  <c r="G9" i="1"/>
  <c r="E9" i="1"/>
  <c r="F9" i="1"/>
</calcChain>
</file>

<file path=xl/sharedStrings.xml><?xml version="1.0" encoding="utf-8"?>
<sst xmlns="http://schemas.openxmlformats.org/spreadsheetml/2006/main" count="936" uniqueCount="766">
  <si>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</si>
  <si>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</si>
  <si>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</si>
  <si>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</si>
  <si>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</si>
  <si>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</si>
  <si>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</si>
  <si>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</si>
  <si>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</si>
  <si>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</si>
  <si>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</si>
  <si>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</si>
  <si>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</si>
  <si>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</si>
  <si>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</si>
  <si>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Kitettségérték</t>
  </si>
  <si>
    <t>Megnevezés</t>
  </si>
  <si>
    <t>Pénztárak, betétszámlák, elszámolások a Nemzeti Bankokkal</t>
  </si>
  <si>
    <t>Bankközi kihelyezések, követelések a kihelyezési veszteségekre elszámolt értékvesztés levonása után</t>
  </si>
  <si>
    <t>Repó követelések</t>
  </si>
  <si>
    <t>Eredménnyel szemben valós értéken értékelt pénzügyi eszközök</t>
  </si>
  <si>
    <t>Egyéb átfogó eredménnyel szemben valós értéken értékelt értékpapírok</t>
  </si>
  <si>
    <t>Amortizált bekerülési értéken értékelt értékpapírok</t>
  </si>
  <si>
    <t>Pénzügyi lízingkövetelés</t>
  </si>
  <si>
    <t>Részvények és részesedések</t>
  </si>
  <si>
    <t>Tárgyi eszközök</t>
  </si>
  <si>
    <t>Immateriális javak és goodwill</t>
  </si>
  <si>
    <t>Befektetési célú ingatlanok</t>
  </si>
  <si>
    <t>Fedezeti célú származékos pénzügyi eszközök</t>
  </si>
  <si>
    <t>Egyéb eszközök</t>
  </si>
  <si>
    <t>Eredménnyel szemben valós értéken értékeltként megjelölt pénzügyi kötelezettségek</t>
  </si>
  <si>
    <t>Ügyfelek betétei</t>
  </si>
  <si>
    <t>Kibocsátott értékpapírok</t>
  </si>
  <si>
    <t>Kereskedési célú származékos pénzügyi kötelezettségek</t>
  </si>
  <si>
    <t>Fedezeti célú származékos pénzügyi kötelezettségek</t>
  </si>
  <si>
    <t>Lízing kötelezettségek</t>
  </si>
  <si>
    <t>Egyéb kötelezettségek</t>
  </si>
  <si>
    <t>Alárendelt kölcsöntőke</t>
  </si>
  <si>
    <t>KÖTELEZETTSÉGEK ÖSSZESEN</t>
  </si>
  <si>
    <t>Ingatlanügyletek</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</si>
  <si>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</si>
  <si>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</si>
  <si>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</si>
  <si>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</si>
  <si>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</si>
  <si>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</si>
  <si>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</si>
  <si>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</si>
  <si>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</si>
  <si>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</si>
  <si>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</si>
  <si>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</si>
  <si>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</si>
  <si>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</si>
  <si>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</si>
  <si>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</si>
  <si>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</si>
  <si>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</si>
  <si>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</si>
  <si>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</si>
  <si>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</si>
  <si>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</si>
  <si>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</si>
  <si>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</si>
  <si>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</si>
  <si>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</si>
  <si>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</si>
  <si>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</si>
  <si>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</si>
  <si>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h</t>
  </si>
  <si>
    <t>a - d</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</si>
  <si>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</si>
  <si>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</si>
  <si>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</si>
  <si>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</si>
  <si>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</si>
  <si>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</si>
  <si>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</si>
  <si>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</si>
  <si>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</si>
  <si>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</si>
  <si>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</si>
  <si>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</si>
  <si>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</si>
  <si>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</si>
  <si>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</si>
  <si>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</si>
  <si>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</si>
  <si>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</si>
  <si>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i</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</si>
  <si>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</si>
  <si>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</si>
  <si>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</si>
  <si>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</si>
  <si>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</si>
  <si>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</si>
  <si>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</si>
  <si>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</si>
  <si>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</si>
  <si>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</si>
  <si>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</si>
  <si>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</si>
  <si>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</si>
  <si>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</si>
  <si>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</si>
  <si>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</si>
  <si>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</si>
  <si>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</si>
  <si>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</si>
  <si>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</si>
  <si>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</si>
  <si>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</si>
  <si>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</si>
  <si>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</si>
  <si>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</si>
  <si>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</si>
  <si>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</si>
  <si>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</si>
  <si>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</si>
  <si>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</si>
  <si>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</si>
  <si>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</si>
  <si>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</si>
  <si>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</si>
  <si>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</si>
  <si>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</si>
  <si>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</si>
  <si>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</si>
  <si>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</si>
  <si>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</si>
  <si>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</si>
  <si>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</si>
  <si>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</si>
  <si>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</si>
  <si>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</si>
  <si>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</si>
  <si>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</si>
  <si>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</si>
  <si>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</si>
  <si>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</si>
  <si>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g</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</si>
  <si>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</si>
  <si>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</si>
  <si>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</si>
  <si>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</si>
  <si>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</si>
  <si>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CC2 - A szabályozói szavatolótőke auditált pénzügyi kimutatásokban szereplő mérleggel való egyeztetése</t>
  </si>
  <si>
    <t>A szabályozói konszolidáció hatóköre alapján</t>
  </si>
  <si>
    <t>Hivatkozás</t>
  </si>
  <si>
    <t>7*</t>
  </si>
  <si>
    <t>Ebből: közvetlen, közvetett és szintetikus jelentős részesedés pénzügyi ágazatbeli szervezetek elsődleges alapvető tőkeinstumentumaiban</t>
  </si>
  <si>
    <t>Ebből: közvetlen, közvetett nem jelentős részesedés pénzügyi ágazatbeli szervezetek elsődleges alapvető tőkeinstumentumaiban</t>
  </si>
  <si>
    <t>18, 72</t>
  </si>
  <si>
    <t>25</t>
  </si>
  <si>
    <t>ESZKÖZÖK ÖSSZESEN</t>
  </si>
  <si>
    <t>Repo kötelezettségek</t>
  </si>
  <si>
    <t>Halasztott adó kötelezettségek</t>
  </si>
  <si>
    <t>Jegyzett tőke</t>
  </si>
  <si>
    <t>Eredménytartalék és egyéb tartalékok</t>
  </si>
  <si>
    <t>Kibocsátott tulajdoni részesedést megtestesítő instrumentumok, kivéve jegyzett tőke</t>
  </si>
  <si>
    <t>Egyéb tőke</t>
  </si>
  <si>
    <t>Halmozott egyéb átfogó jövedelem</t>
  </si>
  <si>
    <t>Ebből: Átértékelési különbözet</t>
  </si>
  <si>
    <t>Ebből: Értékesíthető értékpapírok és pénzügyi instrumentumok valós érték korrekciója az eredménytartalékban</t>
  </si>
  <si>
    <t>Ebből: Cash -Flow fedezeti ügyletek valós érték</t>
  </si>
  <si>
    <t>Ebből: Nettó befektetés fedezeti ügyletei</t>
  </si>
  <si>
    <t>Eredménytartalék</t>
  </si>
  <si>
    <t>Ebből: Eredménytartalék</t>
  </si>
  <si>
    <t>Ebből: Konszolidáció miatti változások</t>
  </si>
  <si>
    <t>Ebből: szavatoló tőkébe beszámítható</t>
  </si>
  <si>
    <t>Egyéb tartalék</t>
  </si>
  <si>
    <t>Ebből: Leányvállalati és közös vezetésű vállalkozások saját tőke változása</t>
  </si>
  <si>
    <t>Ebből: Egyéb tartalék</t>
  </si>
  <si>
    <t>Anyavállalat tulajdonosait megillető nyereség vagy veszteség</t>
  </si>
  <si>
    <t>Visszavásárolt saját részvény</t>
  </si>
  <si>
    <t>Kisebbségi részesedések [Nem ellenőrző részesedés]</t>
  </si>
  <si>
    <t>SAJÁT TŐKE</t>
  </si>
  <si>
    <t>Kockázattal súlyozott kitettségértékek</t>
  </si>
  <si>
    <t>Bulgária</t>
  </si>
  <si>
    <t>millió forint</t>
  </si>
  <si>
    <t>Alkalmazandó összeg</t>
  </si>
  <si>
    <t>Eszközök összesen a közzétett pénzügyi kimutatások szerint</t>
  </si>
  <si>
    <t>Kiigazítás értékpapír-finanszírozási ügyletek miatt</t>
  </si>
  <si>
    <t>Kiigazítás a mérlegen kívüli tételek miatt (mérlegen kívüli kitettségek hitel- egyenértékesítése)</t>
  </si>
  <si>
    <t>Egyéb kiigazítások</t>
  </si>
  <si>
    <t>LR1 - LRSum - A számviteli eszközök és a tőkeáttételi mutató számításához használt kitettségek összefoglaló egyeztetése</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</si>
  <si>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</si>
  <si>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</si>
  <si>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</si>
  <si>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</si>
  <si>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</si>
  <si>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</si>
  <si>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</si>
  <si>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prudens értékelési korrekciók és egyedi és általános kockázati céltartalékok miatt, amelyek csökkentették az alapvető tőkét)</t>
  </si>
  <si>
    <t>(Kiigazítás a teljes kitettségi mértékből a CRR 429a. cikke (1) bekezdésének c) pontjával összhangban kizárt kitettségek miatt)</t>
  </si>
  <si>
    <t>(Kiigazítás a teljes kitettségi mértékből a CRR 429a. cikke (1) bekezdésének j) pontjával összhangban kizárt kitettségek miatt)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</si>
  <si>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</si>
  <si>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</si>
  <si>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</si>
  <si>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</si>
  <si>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</si>
  <si>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</si>
  <si>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</si>
  <si>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</si>
  <si>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</si>
  <si>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</si>
  <si>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EU-15a</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</si>
  <si>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</si>
  <si>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</si>
  <si>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</si>
  <si>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</si>
  <si>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</si>
  <si>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</si>
  <si>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</si>
  <si>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</si>
  <si>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</si>
  <si>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</si>
  <si>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</si>
  <si>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</si>
  <si>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</si>
  <si>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</si>
  <si>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</si>
  <si>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</si>
  <si>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</si>
  <si>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</si>
  <si>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</si>
  <si>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</si>
  <si>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</si>
  <si>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</si>
  <si>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</si>
  <si>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</si>
  <si>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</si>
  <si>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</si>
  <si>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</si>
  <si>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</si>
  <si>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</si>
  <si>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</si>
  <si>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</si>
  <si>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</si>
  <si>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</si>
  <si>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</si>
  <si>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</si>
  <si>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</si>
  <si>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</si>
  <si>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</si>
  <si>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</si>
  <si>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</si>
  <si>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</si>
  <si>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</si>
  <si>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</si>
  <si>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</si>
  <si>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</si>
  <si>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</si>
  <si>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</si>
  <si>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</si>
  <si>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</si>
  <si>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</si>
  <si>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</si>
  <si>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</si>
  <si>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LR3 - LRSpl - Mérlegen belüli kitettségek bontása (származtatott ügyletek, értékpapír-finanszírozási ügyletek és mentesített kitettségek nélkül)</t>
  </si>
  <si>
    <t>EU-1</t>
  </si>
  <si>
    <t>EU-2</t>
  </si>
  <si>
    <t>EU-3</t>
  </si>
  <si>
    <t>EU-4</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</si>
  <si>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</si>
  <si>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</si>
  <si>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</si>
  <si>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</si>
  <si>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</si>
  <si>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</si>
  <si>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</si>
  <si>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</si>
  <si>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EU-9</t>
  </si>
  <si>
    <t>Lakossággal szembeni kitettségek</t>
  </si>
  <si>
    <t>EU-10</t>
  </si>
  <si>
    <t>EU-11</t>
  </si>
  <si>
    <t>Nemteljesítő kitettségek</t>
  </si>
  <si>
    <t>EU-12</t>
  </si>
  <si>
    <t>Egyéb kitettségek (pl. részvény, értékpapírosítás és egyéb nem hitelkötelezettséget megtestesítő eszközök)</t>
  </si>
  <si>
    <t>Mérlegen belüli kitettségek összesen (származtatott ügyletek, értékpapír-finanszírozási ügyletek és mentesített kitettségek nélkül), ebből:</t>
  </si>
  <si>
    <t>Kereskedési könyvi kitettségek</t>
  </si>
  <si>
    <t>Nem kereskedési könyvi kitettségek, ebből:</t>
  </si>
  <si>
    <t>Ingatlanjelzáloggal fedezett</t>
  </si>
  <si>
    <t>Vállalati kitettségek</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</si>
  <si>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</si>
  <si>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</si>
  <si>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</si>
  <si>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</si>
  <si>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</si>
  <si>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</si>
  <si>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</si>
  <si>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</si>
  <si>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</si>
  <si>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</si>
  <si>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</si>
  <si>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</si>
  <si>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</si>
  <si>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</si>
  <si>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</si>
  <si>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</si>
  <si>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</si>
  <si>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</si>
  <si>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</si>
  <si>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</si>
  <si>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</si>
  <si>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</si>
  <si>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</si>
  <si>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</si>
  <si>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</si>
  <si>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</si>
  <si>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</si>
  <si>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</si>
  <si>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</si>
  <si>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</si>
  <si>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</si>
  <si>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</si>
  <si>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</si>
  <si>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</si>
  <si>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</si>
  <si>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</si>
  <si>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</si>
  <si>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</si>
  <si>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</si>
  <si>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</si>
  <si>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</si>
  <si>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</si>
  <si>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</si>
  <si>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</si>
  <si>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</si>
  <si>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</si>
  <si>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</si>
  <si>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</si>
  <si>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</si>
  <si>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</si>
  <si>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</si>
  <si>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</si>
  <si>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</si>
  <si>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</si>
  <si>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</si>
  <si>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</si>
  <si>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</si>
  <si>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</si>
  <si>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</si>
  <si>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</si>
  <si>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</si>
  <si>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</si>
  <si>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</si>
  <si>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</si>
  <si>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</si>
  <si>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</si>
  <si>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</si>
  <si>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</si>
  <si>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</si>
  <si>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</si>
  <si>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</si>
  <si>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</si>
  <si>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</si>
  <si>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</si>
  <si>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</si>
  <si>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</si>
  <si>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</si>
  <si>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</si>
  <si>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</si>
  <si>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</si>
  <si>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</si>
  <si>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</si>
  <si>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</si>
  <si>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</si>
  <si>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</si>
  <si>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</si>
  <si>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</si>
  <si>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</si>
  <si>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</si>
  <si>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</si>
  <si>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</si>
  <si>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</si>
  <si>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</si>
  <si>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</si>
  <si>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</si>
  <si>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</si>
  <si>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</si>
  <si>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</si>
  <si>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</si>
  <si>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</si>
  <si>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</si>
  <si>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</si>
  <si>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</si>
  <si>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</si>
  <si>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</si>
  <si>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</si>
  <si>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</si>
  <si>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</si>
  <si>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</si>
  <si>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</si>
  <si>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</si>
  <si>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</si>
  <si>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</si>
  <si>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</si>
  <si>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</si>
  <si>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</si>
  <si>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</si>
  <si>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</si>
  <si>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</si>
  <si>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</si>
  <si>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</si>
  <si>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</si>
  <si>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</si>
  <si>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</si>
  <si>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</si>
  <si>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</si>
  <si>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</si>
  <si>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</si>
  <si>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</si>
  <si>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</si>
  <si>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</si>
  <si>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</si>
  <si>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</si>
  <si>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</si>
  <si>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</si>
  <si>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</si>
  <si>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</si>
  <si>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</si>
  <si>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</si>
  <si>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Előírt stabil források összesen</t>
  </si>
  <si>
    <t>Nettó stabil forrásellátottsági ráta (%)</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</si>
  <si>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</si>
  <si>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</si>
  <si>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</si>
  <si>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</si>
  <si>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</si>
  <si>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</si>
  <si>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</si>
  <si>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</si>
  <si>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</si>
  <si>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</si>
  <si>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</si>
  <si>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</si>
  <si>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</si>
  <si>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</si>
  <si>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</si>
  <si>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</si>
  <si>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</si>
  <si>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</si>
  <si>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</si>
  <si>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</si>
  <si>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</si>
  <si>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</si>
  <si>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CR1-A - Kitettségek futamideje</t>
  </si>
  <si>
    <t>Nettó kitettségérték</t>
  </si>
  <si>
    <t>Látra szóló</t>
  </si>
  <si>
    <t>≤ 1 év</t>
  </si>
  <si>
    <t>&gt; 1 év ≤ 5 év</t>
  </si>
  <si>
    <t>&gt; 5 év</t>
  </si>
  <si>
    <t>Nincs megadott futamidő</t>
  </si>
  <si>
    <t>CR2 - Nemteljesítő hitelek és előlegek állományának változásai</t>
  </si>
  <si>
    <t>A bedőlt kitettségek bruttó könyv szerinti értéke</t>
  </si>
  <si>
    <t>Teljesítő (non-defaulted) státuszba visszahelyezett</t>
  </si>
  <si>
    <t>Leírt összegek</t>
  </si>
  <si>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</si>
  <si>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</si>
  <si>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</si>
  <si>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</si>
  <si>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</si>
  <si>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</si>
  <si>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</si>
  <si>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</si>
  <si>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</si>
  <si>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</si>
  <si>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</si>
  <si>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CQ4 - Nemteljesítő kitettségek minősége földrajzi bontásban</t>
  </si>
  <si>
    <t>Bruttó könyv szerinti érték</t>
  </si>
  <si>
    <t>Halmozott értékvesztés</t>
  </si>
  <si>
    <t>A mérlegen kívüli kötelezettségek és adott pénzügyi garanciák céltartalékai</t>
  </si>
  <si>
    <t>A hitelkockázat-változásból származó negatív valósérték-változás halmozott összege nemteljesítő kitettségek esetében</t>
  </si>
  <si>
    <t>Ebből nemteljesítő</t>
  </si>
  <si>
    <t>Ebből értékvesztés elszámolási kötelezettség hatálya alá tartozó hitelek és előlegek</t>
  </si>
  <si>
    <t>Mérlegen belüli kitettségek</t>
  </si>
  <si>
    <t>Magyarország</t>
  </si>
  <si>
    <t>Horvátország</t>
  </si>
  <si>
    <t>Szerb Köztársaság</t>
  </si>
  <si>
    <t>Szlovénia</t>
  </si>
  <si>
    <t>Románia</t>
  </si>
  <si>
    <t>Egyéb országok</t>
  </si>
  <si>
    <t>CQ5 - Nem pénzügyi vállalatoknak nyújtott hitelek és előlegek hitelminősége ágazatok szerinti bontásban</t>
  </si>
  <si>
    <t>Mezőgazdaság, erdészet és halászat</t>
  </si>
  <si>
    <t>Bányászat, kőfejtés</t>
  </si>
  <si>
    <t>Feldolgozóipar</t>
  </si>
  <si>
    <t>Villamosenergia-, gáz-, gőzellátás, légkondicionálás</t>
  </si>
  <si>
    <t>Vízellátás</t>
  </si>
  <si>
    <t>Építőipar</t>
  </si>
  <si>
    <t>Nagy- és kiskereskedelem</t>
  </si>
  <si>
    <t>Szállítás és raktározás</t>
  </si>
  <si>
    <t>Szálláshely-szolgáltatás, vendéglátás</t>
  </si>
  <si>
    <t>Információ, kommunikáció</t>
  </si>
  <si>
    <t>Pénzügyi és biztosítási tevékenységek</t>
  </si>
  <si>
    <t>Szakmai, tudományos, műszaki tevékenység</t>
  </si>
  <si>
    <t>Adminisztratív és szolgáltatást támogató tevékenység</t>
  </si>
  <si>
    <t>Közigazgatás, védelem, kötelező társadalombiztosítás</t>
  </si>
  <si>
    <t>Oktatás</t>
  </si>
  <si>
    <t>Humán-egészségügyi szolgáltatások, szociális ellátás</t>
  </si>
  <si>
    <t>Művészet, szórakoztatás, szabadidő</t>
  </si>
  <si>
    <t>Egyéb szolgáltatások</t>
  </si>
  <si>
    <t>CQ7 - Birtokbavétellel és végrehajtással megszerzett biztosítékok</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</si>
  <si>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</si>
  <si>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</si>
  <si>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</si>
  <si>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</si>
  <si>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</si>
  <si>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</si>
  <si>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</si>
  <si>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</si>
  <si>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</si>
  <si>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</si>
  <si>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m HUF</t>
  </si>
  <si>
    <t>Egyéb tételek</t>
  </si>
  <si>
    <t>Kockázati súly</t>
  </si>
  <si>
    <t>CCR1 - A partnerkockázati kitettség elemzése módszerenként</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</si>
  <si>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</si>
  <si>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</si>
  <si>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</si>
  <si>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Pótlási költség (RC)</t>
  </si>
  <si>
    <t>Potenciális jövőbeli kitettség (PFE)</t>
  </si>
  <si>
    <t>EEPE</t>
  </si>
  <si>
    <t>A szabályozói kitettségérték kiszámításához használt alfa</t>
  </si>
  <si>
    <t>Kitettségérték hitelkockázat- mérséklés előtt</t>
  </si>
  <si>
    <t>Kockázattal súlyozott kitettségérték (RWEA)</t>
  </si>
  <si>
    <t>EU – Eredeti kitettség módszere (származtatott ügyletek esetében)</t>
  </si>
  <si>
    <t>EU – egyszerűsített SA-CCR (származtatott ügyletek esetében)</t>
  </si>
  <si>
    <t>SA-CCR (származtatott ügyletek esetében)</t>
  </si>
  <si>
    <t>Belső modell módszer (IMM) (származtatott ügyletek és értékpapír-finanszírozási ügyletek esetében)</t>
  </si>
  <si>
    <t>ebből értékpapír-finanszírozási ügyletek nettósítási halmazai</t>
  </si>
  <si>
    <t>ebből származtatott és hosszú kiegyenlítési idejű ügyletek nettósítási halmazai</t>
  </si>
  <si>
    <t>ebből eltérő termékek közötti szerződéses nettósítási halmazból</t>
  </si>
  <si>
    <t>2a</t>
  </si>
  <si>
    <t>2b</t>
  </si>
  <si>
    <t>2c</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</si>
  <si>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</si>
  <si>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</si>
  <si>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</si>
  <si>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</si>
  <si>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</si>
  <si>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</si>
  <si>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</si>
  <si>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</si>
  <si>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</si>
  <si>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</si>
  <si>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</si>
  <si>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</si>
  <si>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</si>
  <si>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</si>
  <si>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</si>
  <si>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</si>
  <si>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</si>
  <si>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</si>
  <si>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CCR5 -Partnerkockázati kitettségek biztosítékainak összetétele</t>
  </si>
  <si>
    <t>Az értékpapír-finanszírozási ügyletekben felhasznált biztosíték</t>
  </si>
  <si>
    <t>Kapott biztosíték valós értéke</t>
  </si>
  <si>
    <t>Nyújtott biztosíték valós értéke</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</si>
  <si>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</si>
  <si>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</si>
  <si>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</si>
  <si>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</si>
  <si>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</si>
  <si>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</si>
  <si>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</si>
  <si>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</si>
  <si>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</si>
  <si>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</si>
  <si>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Származtatott ügyletekben felhasznált biztosíték</t>
  </si>
  <si>
    <t>CCR6 -Hitelderivatíva-kitettségek</t>
  </si>
  <si>
    <t>Egyéb hitelderivatívák</t>
  </si>
  <si>
    <t>Kockázat átadása (megvásárolt védelem)</t>
  </si>
  <si>
    <t>Kockázat átvétele (védelem eladása)</t>
  </si>
  <si>
    <t>Névértékek</t>
  </si>
  <si>
    <t>Index CDS-ek</t>
  </si>
  <si>
    <t>Hitelopciók</t>
  </si>
  <si>
    <t>Névértékek összesen</t>
  </si>
  <si>
    <t>Valós értékek</t>
  </si>
  <si>
    <t>Egy alaptermékes hitel-nemteljesítési csereügyletek (single-name CDS)</t>
  </si>
  <si>
    <t>Teljeshozam-csereügyletek</t>
  </si>
  <si>
    <t>Pozitív valós érték (eszköz)</t>
  </si>
  <si>
    <t>Negatív valós érték (forrás)</t>
  </si>
  <si>
    <t>CCR8 -Központi szerződő felekkel szembeni kitettségek</t>
  </si>
  <si>
    <t>Előre befizetett garanciaalapi hozzájárulások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</si>
  <si>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</si>
  <si>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</si>
  <si>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</si>
  <si>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</si>
  <si>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</si>
  <si>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</si>
  <si>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</si>
  <si>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</si>
  <si>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</si>
  <si>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</si>
  <si>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</si>
  <si>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</si>
  <si>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Kamatlábkockázat (általános és egyedi)</t>
  </si>
  <si>
    <t>Részvénypiaci kockázat (általános és egyedi)</t>
  </si>
  <si>
    <t>Devizaárfolyam-kockázat</t>
  </si>
  <si>
    <t>Árukockázat</t>
  </si>
  <si>
    <t>Opciós szerződések</t>
  </si>
  <si>
    <t>Egyszerűsített megközelítés</t>
  </si>
  <si>
    <t>Értékpapírosítás (egyedi kockázat)</t>
  </si>
  <si>
    <t>Sima termékek</t>
  </si>
  <si>
    <t>Delta plusz módszer</t>
  </si>
  <si>
    <t>Forgatókönyvmódszer</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</si>
  <si>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</si>
  <si>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</si>
  <si>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</si>
  <si>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</si>
  <si>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</si>
  <si>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</si>
  <si>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</si>
  <si>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</si>
  <si>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</si>
  <si>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</si>
  <si>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</si>
  <si>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</si>
  <si>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</si>
  <si>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</si>
  <si>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</si>
  <si>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</si>
  <si>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</si>
  <si>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</si>
  <si>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</si>
  <si>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</si>
  <si>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</si>
  <si>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</si>
  <si>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</si>
  <si>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</si>
  <si>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</si>
  <si>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</si>
  <si>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</si>
  <si>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</si>
  <si>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</si>
  <si>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</si>
  <si>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</si>
  <si>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</si>
  <si>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</si>
  <si>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</si>
  <si>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</si>
  <si>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</si>
  <si>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</si>
  <si>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</si>
  <si>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</si>
  <si>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</si>
  <si>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</si>
  <si>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</si>
  <si>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</si>
  <si>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</si>
  <si>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</si>
  <si>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</si>
  <si>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</si>
  <si>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</si>
  <si>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</si>
  <si>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</si>
  <si>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</si>
  <si>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</si>
  <si>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</si>
  <si>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CC2</t>
  </si>
  <si>
    <t>OV1</t>
  </si>
  <si>
    <t>CQ1</t>
  </si>
  <si>
    <t>CQ4</t>
  </si>
  <si>
    <t>CQ5</t>
  </si>
  <si>
    <t>CQ7</t>
  </si>
  <si>
    <t>CCR1</t>
  </si>
  <si>
    <t>CCR2</t>
  </si>
  <si>
    <t>CCR3</t>
  </si>
  <si>
    <t>CCR8</t>
  </si>
  <si>
    <t>MR1</t>
  </si>
  <si>
    <t>KM1</t>
  </si>
  <si>
    <t>LIQ1</t>
  </si>
  <si>
    <t>Fő mérőszámok</t>
  </si>
  <si>
    <t>A fő mérőszámok</t>
  </si>
  <si>
    <t>A teljes kockázati kitettségértékek áttekintése</t>
  </si>
  <si>
    <t>A szabályozói szavatolótőke összetétele</t>
  </si>
  <si>
    <t>A szabályozói szavatolótőke auditált pénzügyi kimutatásokban szereplő mérleggel való egyeztetése</t>
  </si>
  <si>
    <t>LR1 – LRSum</t>
  </si>
  <si>
    <t>A számviteli eszközök és a tőkeáttételi mutató számításához használt kitettségek összefoglaló egyeztetése</t>
  </si>
  <si>
    <t>LR2 – LRCom</t>
  </si>
  <si>
    <t>Tőkeáttételi mutatóra vonatkozó egységes adattábla</t>
  </si>
  <si>
    <t>LR3 – LRSpl</t>
  </si>
  <si>
    <t>Mérlegen belüli kitettségek bontása (származtatott ügyletek, értékpapír-finanszírozási ügyletek és mentesített kitettségek nélkül)</t>
  </si>
  <si>
    <t>Likviditási követelmények</t>
  </si>
  <si>
    <t>A likviditásfedezeti rátára vonatkozó mennyiségi információk</t>
  </si>
  <si>
    <t>LIQ2</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</si>
  <si>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</si>
  <si>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</si>
  <si>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</si>
  <si>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</si>
  <si>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</si>
  <si>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</si>
  <si>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</si>
  <si>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Átstrukturált kitettségek hitelminősége</t>
  </si>
  <si>
    <t>Nemteljesítő kitettségek minősége földrajzi bontásban</t>
  </si>
  <si>
    <t>Nem pénzügyi vállalatoknak nyújtott hitelek és előlegek hitelminősége ágazatok szerinti bontásban</t>
  </si>
  <si>
    <t>Birtokbavétellel és végrehajtással megszerzett biztosítékok</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</si>
  <si>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</si>
  <si>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</si>
  <si>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</si>
  <si>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</si>
  <si>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</si>
  <si>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</si>
  <si>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</si>
  <si>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</si>
  <si>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</si>
  <si>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</si>
  <si>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</si>
  <si>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</si>
  <si>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</si>
  <si>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</si>
  <si>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</si>
  <si>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</si>
  <si>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rPr>
        <vertAlign val="superscript"/>
        <sz val="8"/>
        <color theme="1"/>
        <rFont val="Arial"/>
        <family val="2"/>
        <charset val="238"/>
      </rPr>
      <t>*</t>
    </r>
    <r>
      <rPr>
        <sz val="8"/>
        <color theme="1"/>
        <rFont val="Arial"/>
        <family val="2"/>
        <charset val="238"/>
      </rPr>
      <t xml:space="preserve"> A kiegészítő értékelési korrekció az egyszerűsített módszertan alapján kerül meghatározásra, amely alapján a megjelölt tételek mérlegértékének 0,1%-ával kerül a szavatoló tőke csökkentésre.</t>
    </r>
  </si>
  <si>
    <r>
      <t>Egyéb változások</t>
    </r>
    <r>
      <rPr>
        <vertAlign val="superscript"/>
        <sz val="8"/>
        <rFont val="Arial"/>
        <family val="2"/>
        <charset val="238"/>
      </rPr>
      <t>1</t>
    </r>
  </si>
  <si>
    <r>
      <rPr>
        <vertAlign val="superscript"/>
        <sz val="8"/>
        <rFont val="Arial"/>
        <family val="2"/>
        <charset val="238"/>
      </rPr>
      <t>1</t>
    </r>
    <r>
      <rPr>
        <sz val="8"/>
        <rFont val="Arial"/>
        <family val="2"/>
        <charset val="238"/>
      </rPr>
      <t xml:space="preserve"> Tartalmazza az IFRS 9 áttérési különbözetet</t>
    </r>
  </si>
  <si>
    <r>
      <t>ebből sztenderd módszer</t>
    </r>
    <r>
      <rPr>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</si>
  <si>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t>
    </r>
  </si>
  <si>
    <r>
      <t>A nyilvánosságra hozott pénzügyi kimutatások szerinti mérleg</t>
    </r>
    <r>
      <rPr>
        <b/>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</si>
  <si>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Számviteli, a pénzügyi kimutatásokban közétett konszolidációs kör alapján készült</t>
    </r>
  </si>
  <si>
    <r>
      <rPr>
        <vertAlign val="superscript"/>
        <sz val="8"/>
        <color theme="1"/>
        <rFont val="Arial"/>
        <family val="2"/>
        <charset val="238"/>
      </rPr>
      <t>2</t>
    </r>
    <r>
      <rPr>
        <sz val="8"/>
        <color theme="1"/>
        <rFont val="Arial"/>
        <family val="2"/>
        <charset val="238"/>
      </rPr>
      <t xml:space="preserve"> A konszolidált mérlegben az IAS12 alapján kerül sor a halasztott adókövetelések illetve adókötelezettségek összegének meghatározására, ami nem veszi figyelembe a CRR által elvárt megbontást (jövőbeli nyereségtől függően érvényesíthető, illetve nem jövőbeli nyereségtől függően érvényesíthető, valamint átmeneti különbözetből származó, illetve nem átmeneti különbözetből származó besorolás). A szavatoló tőkében figyelembe vett halasztott adókövetelések (illetve adókötelezettségek) meghatározásakor az összes halasztott adókövetelést és adókötelezettséget a CRR szerinti alkategóriákra kerül megbontásra, majd az egyes CRR szerinti alkategórián belül kerül elvégzésre a halasztott adókövetelések és adókötelezettségek kiegyenlítése leányvállalatonként (melyre a 241/2014/EU számú RTS 14. cikk (2-3) bekezdése ad lehetőséget). Ezen módszertan alkalmazása nincs hatással a halaszott adókövetelések és adókötelezettségek különbözetének értékére.</t>
    </r>
  </si>
  <si>
    <r>
      <rPr>
        <vertAlign val="superscript"/>
        <sz val="8"/>
        <color theme="1"/>
        <rFont val="Arial"/>
        <family val="2"/>
        <charset val="238"/>
      </rPr>
      <t>3</t>
    </r>
    <r>
      <rPr>
        <sz val="8"/>
        <color theme="1"/>
        <rFont val="Arial"/>
        <family val="2"/>
        <charset val="238"/>
      </rPr>
      <t xml:space="preserve"> Szavatoló tőkébe beszámítható járulékos tőke értéke</t>
    </r>
  </si>
  <si>
    <r>
      <rPr>
        <vertAlign val="superscript"/>
        <sz val="8"/>
        <color theme="1"/>
        <rFont val="Arial"/>
        <family val="2"/>
        <charset val="238"/>
      </rPr>
      <t>4</t>
    </r>
    <r>
      <rPr>
        <sz val="8"/>
        <color theme="1"/>
        <rFont val="Arial"/>
        <family val="2"/>
        <charset val="238"/>
      </rPr>
      <t xml:space="preserve"> A CRR 81-88. cikkeit figyelembe véve</t>
    </r>
  </si>
  <si>
    <r>
      <t>Ebből: szavatoló tőkébe beszámítható</t>
    </r>
    <r>
      <rPr>
        <i/>
        <vertAlign val="superscript"/>
        <sz val="8"/>
        <rFont val="Arial"/>
        <family val="2"/>
        <charset val="238"/>
      </rPr>
      <t>4</t>
    </r>
  </si>
  <si>
    <t>Az 575/2013 rendelet 473a cikke szerinti, az IFRS9 nemzetközi pénzügyi beszámolási standard alkalmazásának hatását enyhítő átmeneti intézkedések hatása</t>
  </si>
  <si>
    <t>A piaci kockázat annak kockázata, hogy a piaci kockázati tényezők mozgása, beleértve a devizaárfolyamokat, árutőzsdei árakat, a kamatlábakat, hitelkockázati felárakat és a részvények árfolyamát, csökkenteni fogja a Csoport eredményét vagy a portfóliók értékét.</t>
  </si>
  <si>
    <t>* a táblában bemutatott kitettségértékek az 575/2013 EU rendelet 473a cikkével összhangban számolt értékek, így tartalmazzák az IFRS9 nemzetközi pénzügyi beszámolási standard alkalmazásának enyhítésére szolgáló átmeneti intézkedések hatását.</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</si>
  <si>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</si>
  <si>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</si>
  <si>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</si>
  <si>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</si>
  <si>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</si>
  <si>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</si>
  <si>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</si>
  <si>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r>
      <rPr>
        <vertAlign val="superscript"/>
        <sz val="8"/>
        <rFont val="Arial"/>
        <family val="2"/>
        <charset val="238"/>
      </rPr>
      <t>2</t>
    </r>
    <r>
      <rPr>
        <sz val="8"/>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t>
    </r>
  </si>
  <si>
    <t>OTP Csoport konszolidált nyilvánosságra hozatali dokumentuma</t>
  </si>
  <si>
    <t>-</t>
  </si>
  <si>
    <t>Céltartalékok</t>
  </si>
  <si>
    <t>Eredménnyel szemben kötelezően valósan értékelt hitelek</t>
  </si>
  <si>
    <t>Orosz Föderáció</t>
  </si>
  <si>
    <t>Ukrajna</t>
  </si>
  <si>
    <t>Nemteljesítő hitelek és előlegek nyitó állománya - 2021.12.31</t>
  </si>
  <si>
    <t>Nemteljesítő hitelek és előlegek záró állománya - 2022.12.31  (6 =1 + 2 - 3 - 4 + 5)</t>
  </si>
  <si>
    <t>Ebből: a szavatoló tőkébe beszámítható járulékos és alárendelt kölcsöntőke3</t>
  </si>
  <si>
    <t>Ebből: a konszolidált járulékos tőkében figyelembe vehető leányvállalatok által kibocsátott tőkeinstrumentumok4</t>
  </si>
  <si>
    <t>Ebből: Jövőbeli nyereségtől függően érvényesíthető, nem átmeneti különbözetből származó2</t>
  </si>
  <si>
    <t>Ebből: Jövőbeli nyereségtől függően érvényesíthető, átmeneti különbözetből származó2</t>
  </si>
  <si>
    <t>Ebből: szavatoló tőkéből levonandó</t>
  </si>
  <si>
    <t>Vissza a Tartalomjegyzékre</t>
  </si>
  <si>
    <t>A Bankcsoport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(AMA) és az alapmutató módszert (BIA) alkalmazza.</t>
  </si>
  <si>
    <t>Az utolsó beszámolási időszak óta nemteljesítővé (defaulted) vált hitelek</t>
  </si>
  <si>
    <t>ebből: anticiklikus pufferkövetelmény</t>
  </si>
  <si>
    <t>A táblázat a CRR 178. cikknek definició szerinti "nemteljesítő" hitelek állományváltozását tartalmazza.</t>
  </si>
  <si>
    <r>
      <t xml:space="preserve">A különböző konszolidációs körökből (számviteli és prudenciális) fakadó eltérés 2023. június 30-áre vonatkozóan a szavatoló tőkét érintő levonások közül a következőket érinti:  (1) kiegészítő értékelési korrekció; (2) immateriális javak; (3) visszavásárolt saját részvények; (4) jövőbeli nyereségtől függően érvényesíthető, nem átmeneti különbözetből eredő halasztott adókövetelések.
(1) A </t>
    </r>
    <r>
      <rPr>
        <b/>
        <sz val="8"/>
        <rFont val="Arial"/>
        <family val="2"/>
      </rPr>
      <t xml:space="preserve">kiegészítő értékelési korrekció </t>
    </r>
    <r>
      <rPr>
        <sz val="8"/>
        <rFont val="Arial"/>
        <family val="2"/>
      </rPr>
      <t xml:space="preserve">esetében a csoport az egyszerűsített módszertant alkalmazza, amely szerint a valós értéken értékelt eszközök és kötelezettségek könyv szerinti értékének 0,1%-ával kell csökkenteni a szavatoló tőkét. A pénzügyi kimutatásokban közzétett − számviteli (IFRS) − mérleg alapján számított kiegészítő értékelési korrekció 4 031 millió forint, míg a prudenciális konszolidációs körre vonatkozó mérleg esetében 4 022 millió forint 2023. június 30-án.
(2) A számviteli konszolidációs körre számított szavatoló tőke esetén </t>
    </r>
    <r>
      <rPr>
        <b/>
        <sz val="8"/>
        <rFont val="Arial"/>
        <family val="2"/>
      </rPr>
      <t xml:space="preserve">az immateriális javak miatti levonások </t>
    </r>
    <r>
      <rPr>
        <sz val="8"/>
        <rFont val="Arial"/>
        <family val="2"/>
      </rPr>
      <t xml:space="preserve">összege 177 312 millió forint. A prudenciális konszolidációs körre vonatkozó szavatoló tőke esetén az immateriális javak miatti levonások összege 167  171 millió forint.
(3) A számviteli konszolidációs körre számított szavatoló tőke esetén a </t>
    </r>
    <r>
      <rPr>
        <b/>
        <sz val="8"/>
        <rFont val="Arial"/>
        <family val="2"/>
      </rPr>
      <t>visszavásárolt saját részvények miatti levonások</t>
    </r>
    <r>
      <rPr>
        <sz val="8"/>
        <rFont val="Arial"/>
        <family val="2"/>
      </rPr>
      <t xml:space="preserve"> összege 132 844 millió forint. A prudenciális konszolidációs körre vonatkozó szavatoló tőke esetén a visszavásárolt saját részvények miatti levonások összege 15 000 millió forint.
(4) A számviteli konszolidációs körre számított szavatoló tőke esetén </t>
    </r>
    <r>
      <rPr>
        <b/>
        <sz val="8"/>
        <rFont val="Arial"/>
        <family val="2"/>
      </rPr>
      <t>a jövőbeli nyereségtől függően érvényesíthető, nem átmeneti különbözetből eredő halasztott adókövetelések miatti levonások</t>
    </r>
    <r>
      <rPr>
        <sz val="8"/>
        <rFont val="Arial"/>
        <family val="2"/>
      </rPr>
      <t xml:space="preserve"> összege 39 649 millió forint, míg a prudenciális konszolidációs körre vonatkozó szavatoló tőke esetén 39 561 millió forint.</t>
    </r>
  </si>
  <si>
    <r>
      <t>A</t>
    </r>
    <r>
      <rPr>
        <b/>
        <sz val="10"/>
        <color theme="1"/>
        <rFont val="Calibri"/>
        <family val="2"/>
        <scheme val="minor"/>
      </rPr>
      <t xml:space="preserve"> következő táblázat a prudenciális konszolidációs körre számított szavatoló tőke levezetést tartalmazza. A számviteli konszolidációs körre számított szavatoló tőke 3 951 088 millió forint, a tőkemegfelelési mutató 17,5%, az elsődleges alapvető tőkemegfelelési mutató 15,2%, a 2023. első félévi eredmény figyelembe vétele mellett.</t>
    </r>
  </si>
  <si>
    <r>
      <rPr>
        <b/>
        <u/>
        <sz val="8"/>
        <rFont val="Arial"/>
        <family val="2"/>
        <charset val="238"/>
      </rPr>
      <t>Tőkeáttételi mutató változása:</t>
    </r>
    <r>
      <rPr>
        <sz val="8"/>
        <rFont val="Arial"/>
        <family val="2"/>
        <charset val="238"/>
      </rPr>
      <t xml:space="preserve"> A tőkeáttételi mutató 107 bázisponttal csökkent az elmúlt egy évben, főként a teljes kitettség mérték növekedése miatt. A kitettség növekedését az organikus növekedés és az akvizciók (Alpha, NKBM és Ipoteka Bank megvásárlása) együttesen okozták.
A tőkeáttételi mutató minimum szintje 3%. Tekintettel arra, hogy az OTP Csoport tőkeáttételi mutatója jelentősen meghaladja a 3%-ot, ezért a Bank jelenleg nem tervez azonnali lépéseket a tőkeáttételi kockázat csökkentésére. A Bankcsoport negyedévente monitorozza és tájékoztatja az Eszköz-Forrás Bizottságot a tőkeáttételi mutató értékéről. Amennyiben a mutató értéke kritikus szintet ér el, az Eszköz-Forrás Bizottság felkéri az illetékes szakterületek akcióterv kidolgozására a túlzott tőkeáttétel kezelésére.</t>
    </r>
  </si>
  <si>
    <r>
      <rPr>
        <vertAlign val="superscript"/>
        <sz val="8"/>
        <rFont val="Arial"/>
        <family val="2"/>
        <charset val="238"/>
      </rPr>
      <t>1</t>
    </r>
    <r>
      <rPr>
        <sz val="8"/>
        <rFont val="Arial"/>
        <family val="2"/>
        <charset val="238"/>
      </rPr>
      <t>Az eredménytartalék tartalmazza a 2023. első félévi pozitív eredményt. A tárgyévi eredményből a várhatóan kifizetenedő osztalék levonásra kerül. A végleges osztalékösszeget a Közgyűlés hagyja jóvá.</t>
    </r>
  </si>
  <si>
    <t>Likviditási ráta számításához az OTP csak az LCR-táblában szereplő tételeket használja fel.  A Bankcsoport likviditási tartalékai (HQLA) 2023 második negyedévében 710 millió euróval (3%-kal) emelkedtek, míg a nettó likviditáskiáramlás 87 millió euróval (0,7%-kal) csökkent. A szabályozói limit fölötti többlet mértéke az előző negyedévhez képest mintegy 800 millió euróval volt magasabb az azt megelőző negyedévhez képest. A csoport konszolidált LCR mutatója 7 százalékponttal, 204%-ra nőtt, amelynek fő oka a hozamok és árfolyamok kedvező változása, valamint a negyedév során megvalósult tőkepiaci kibocsátások . A likviditási tartalékok kockázati profilhoz viszonyított mértéke javult, ezáltal továbbra is megnyugtató fedezetet jelentenek a potenciálisan felmerülő likviditási kockázati eseményekre.</t>
  </si>
  <si>
    <t>Amortizált bekerülési értéken értékelt hitelek</t>
  </si>
  <si>
    <t>Használatijog-eszköz</t>
  </si>
  <si>
    <t>Halasztott adóeszközök</t>
  </si>
  <si>
    <t>Tényleges nyereségadó-követelések</t>
  </si>
  <si>
    <t>Tényleges nyereségadó-kötelezettségek</t>
  </si>
  <si>
    <t>Értékesítésre tartott eszközökhöz közvetlenül kapcsolódó kötelezettségek</t>
  </si>
  <si>
    <t>Értékesítésre tartott eszközök</t>
  </si>
  <si>
    <t>Nemzeti Kormányokkal,  Nemzeti Bankokkal és egyéb bankokkal szembeni kötelezettségek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</si>
</sst>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0.0"/>
    <numFmt numFmtId="166" formatCode="0.0%"/>
    <numFmt numFmtId="167" formatCode="_-* #,##0.00\ _F_t_-;\-* #,##0.00\ _F_t_-;_-* &quot;-&quot;??\ _F_t_-;_-@_-"/>
    <numFmt numFmtId="168" formatCode="_-* #,##0\ _€_-;\-* #,##0\ _€_-;_-* &quot;-&quot;\ _€_-;_-@_-"/>
    <numFmt numFmtId="169" formatCode="_-* #,##0.00\ _€_-;\-* #,##0.00\ _€_-;_-* &quot;-&quot;??\ _€_-;_-@_-"/>
    <numFmt numFmtId="170" formatCode="_-* #,##0\ &quot;€&quot;_-;\-* #,##0\ &quot;€&quot;_-;_-* &quot;-&quot;\ &quot;€&quot;_-;_-@_-"/>
    <numFmt numFmtId="171" formatCode="_-* #,##0.00\ &quot;€&quot;_-;\-* #,##0.00\ &quot;€&quot;_-;_-* &quot;-&quot;??\ &quot;€&quot;_-;_-@_-"/>
    <numFmt numFmtId="172" formatCode="0.0"/>
    <numFmt numFmtId="173" formatCode="yyyy\-mm\-dd;@"/>
    <numFmt numFmtId="174" formatCode="0.0000"/>
  </numFmts>
  <fonts count="8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sz val="8"/>
      <color rgb="FF000000"/>
      <name val="Arial"/>
      <family val="2"/>
      <charset val="238"/>
    </font>
    <font>
      <i/>
      <sz val="8"/>
      <name val="Arial"/>
      <family val="2"/>
      <charset val="238"/>
    </font>
    <font>
      <i/>
      <sz val="8"/>
      <color theme="1"/>
      <name val="Arial"/>
      <family val="2"/>
      <charset val="238"/>
    </font>
    <font>
      <b/>
      <sz val="8"/>
      <color rgb="FF000000"/>
      <name val="Arial"/>
      <family val="2"/>
      <charset val="238"/>
    </font>
    <font>
      <b/>
      <vertAlign val="superscript"/>
      <sz val="8"/>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i/>
      <vertAlign val="superscript"/>
      <sz val="8"/>
      <name val="Arial"/>
      <family val="2"/>
      <charset val="238"/>
    </font>
    <font>
      <sz val="10"/>
      <name val="Arial"/>
      <family val="2"/>
      <charset val="238"/>
    </font>
    <font>
      <sz val="11"/>
      <name val="Times New Roman"/>
      <family val="1"/>
      <charset val="238"/>
    </font>
    <font>
      <sz val="10"/>
      <name val="Times New Roman"/>
      <family val="1"/>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u/>
      <sz val="9.6"/>
      <color indexed="36"/>
      <name val="TimesHU"/>
      <charset val="238"/>
    </font>
    <font>
      <u/>
      <sz val="9"/>
      <color indexed="12"/>
      <name val="Times New Roman"/>
      <family val="1"/>
    </font>
    <font>
      <sz val="10"/>
      <color indexed="8"/>
      <name val="Arial"/>
      <family val="2"/>
    </font>
    <font>
      <sz val="10"/>
      <color indexed="8"/>
      <name val="Arial"/>
      <family val="2"/>
      <charset val="238"/>
    </font>
    <font>
      <b/>
      <sz val="12"/>
      <color indexed="8"/>
      <name val="Arial"/>
      <family val="2"/>
      <charset val="238"/>
    </font>
    <font>
      <b/>
      <sz val="10"/>
      <color indexed="8"/>
      <name val="Arial"/>
      <family val="2"/>
    </font>
    <font>
      <sz val="10"/>
      <name val="Arial"/>
      <family val="2"/>
    </font>
    <font>
      <sz val="10"/>
      <name val="MS Sans Serif"/>
      <family val="2"/>
      <charset val="238"/>
    </font>
    <font>
      <b/>
      <sz val="10"/>
      <color indexed="39"/>
      <name val="Arial"/>
      <family val="2"/>
    </font>
    <font>
      <sz val="10"/>
      <color indexed="39"/>
      <name val="Arial"/>
      <family val="2"/>
    </font>
    <font>
      <sz val="19"/>
      <color indexed="48"/>
      <name val="Arial"/>
      <family val="2"/>
      <charset val="238"/>
    </font>
    <font>
      <sz val="10"/>
      <color indexed="10"/>
      <name val="Arial"/>
      <family val="2"/>
    </font>
    <font>
      <sz val="11"/>
      <color indexed="8"/>
      <name val="Calibri"/>
      <family val="2"/>
    </font>
    <font>
      <b/>
      <sz val="2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u/>
      <sz val="11"/>
      <color theme="10"/>
      <name val="Calibri"/>
      <family val="2"/>
      <charset val="238"/>
      <scheme val="minor"/>
    </font>
    <font>
      <sz val="10"/>
      <color theme="1"/>
      <name val="Calibri"/>
      <family val="2"/>
      <scheme val="minor"/>
    </font>
    <font>
      <b/>
      <sz val="10"/>
      <color theme="1"/>
      <name val="Calibri"/>
      <family val="2"/>
      <scheme val="minor"/>
    </font>
    <font>
      <b/>
      <u/>
      <sz val="8"/>
      <name val="Arial"/>
      <family val="2"/>
      <charset val="238"/>
    </font>
  </fonts>
  <fills count="7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0"/>
        <bgColor indexed="64"/>
      </patternFill>
    </fill>
    <fill>
      <patternFill patternType="solid">
        <fgColor indexed="40"/>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41"/>
      </patternFill>
    </fill>
    <fill>
      <patternFill patternType="solid">
        <fgColor indexed="4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26"/>
        <bgColor indexed="64"/>
      </patternFill>
    </fill>
    <fill>
      <patternFill patternType="solid">
        <fgColor indexed="15"/>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mediumGray">
        <fgColor indexed="45"/>
        <bgColor indexed="9"/>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4"/>
      </patternFill>
    </fill>
    <fill>
      <patternFill patternType="solid">
        <fgColor indexed="23"/>
      </patternFill>
    </fill>
    <fill>
      <patternFill patternType="solid">
        <fgColor indexed="9"/>
      </patternFill>
    </fill>
    <fill>
      <patternFill patternType="solid">
        <fgColor indexed="20"/>
      </patternFill>
    </fill>
  </fills>
  <borders count="53">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2895">
    <xf numFmtId="0" fontId="0" fillId="0" borderId="0"/>
    <xf numFmtId="9" fontId="5" fillId="0" borderId="0" applyFont="0" applyFill="0" applyBorder="0" applyAlignment="0" applyProtection="0"/>
    <xf numFmtId="0" fontId="6" fillId="0" borderId="0"/>
    <xf numFmtId="0" fontId="18" fillId="0" borderId="0">
      <alignment horizontal="left" vertical="center" wrapText="1"/>
    </xf>
    <xf numFmtId="0" fontId="25" fillId="0" borderId="0" applyNumberFormat="0" applyFill="0" applyBorder="0" applyAlignment="0" applyProtection="0"/>
    <xf numFmtId="0" fontId="4" fillId="0" borderId="0"/>
    <xf numFmtId="167" fontId="4"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167" fontId="2" fillId="0" borderId="0" applyFont="0" applyFill="0" applyBorder="0" applyAlignment="0" applyProtection="0"/>
    <xf numFmtId="0" fontId="2" fillId="0" borderId="0"/>
    <xf numFmtId="0" fontId="1" fillId="0" borderId="0"/>
    <xf numFmtId="0" fontId="33"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9" borderId="29" applyNumberFormat="0" applyAlignment="0" applyProtection="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18" borderId="33" applyNumberFormat="0" applyAlignment="0" applyProtection="0"/>
    <xf numFmtId="0" fontId="44"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0" borderId="34" applyNumberFormat="0" applyFill="0" applyAlignment="0" applyProtection="0"/>
    <xf numFmtId="0" fontId="54" fillId="0" borderId="0" applyNumberFormat="0" applyFill="0" applyBorder="0" applyAlignment="0" applyProtection="0">
      <alignment vertical="top"/>
      <protection locked="0"/>
    </xf>
    <xf numFmtId="0" fontId="36" fillId="19" borderId="35" applyNumberFormat="0" applyFont="0" applyAlignment="0" applyProtection="0"/>
    <xf numFmtId="0" fontId="36" fillId="19" borderId="35" applyNumberFormat="0" applyFont="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46" fillId="6" borderId="0" applyNumberFormat="0" applyBorder="0" applyAlignment="0" applyProtection="0"/>
    <xf numFmtId="0" fontId="47" fillId="24" borderId="36" applyNumberFormat="0" applyAlignment="0" applyProtection="0"/>
    <xf numFmtId="0" fontId="48" fillId="0" borderId="0" applyNumberFormat="0" applyFill="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5" fillId="0" borderId="0" applyFill="0">
      <alignment horizontal="left" vertical="center" wrapText="1"/>
    </xf>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6" fillId="0" borderId="0">
      <alignment horizontal="left" vertical="center" wrapText="1"/>
    </xf>
    <xf numFmtId="0" fontId="33" fillId="0" borderId="0"/>
    <xf numFmtId="0" fontId="34" fillId="0" borderId="0"/>
    <xf numFmtId="0" fontId="33" fillId="0" borderId="0"/>
    <xf numFmtId="0" fontId="56" fillId="0" borderId="0">
      <alignment horizontal="left" vertical="center" wrapText="1"/>
    </xf>
    <xf numFmtId="0" fontId="56" fillId="0" borderId="0">
      <alignment horizontal="left" vertical="center" wrapText="1"/>
    </xf>
    <xf numFmtId="0" fontId="56" fillId="0" borderId="0">
      <alignment horizontal="left" vertical="center" wrapText="1"/>
    </xf>
    <xf numFmtId="0" fontId="56" fillId="0" borderId="0">
      <alignment horizontal="left" vertical="center" wrapText="1"/>
    </xf>
    <xf numFmtId="0" fontId="56" fillId="0" borderId="0">
      <alignment horizontal="left" vertical="center" wrapText="1"/>
    </xf>
    <xf numFmtId="0" fontId="33" fillId="0" borderId="0"/>
    <xf numFmtId="0" fontId="49" fillId="0" borderId="37" applyNumberFormat="0" applyFill="0" applyAlignment="0" applyProtection="0"/>
    <xf numFmtId="0" fontId="50" fillId="5" borderId="0" applyNumberFormat="0" applyBorder="0" applyAlignment="0" applyProtection="0"/>
    <xf numFmtId="4" fontId="58" fillId="25" borderId="0" applyNumberFormat="0" applyProtection="0">
      <alignment horizontal="left" vertical="center" indent="1"/>
    </xf>
    <xf numFmtId="4" fontId="55" fillId="26" borderId="38" applyNumberFormat="0" applyProtection="0">
      <alignment horizontal="right" vertical="center"/>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4" fontId="55" fillId="30" borderId="38" applyNumberFormat="0" applyProtection="0">
      <alignment horizontal="right" vertical="center"/>
    </xf>
    <xf numFmtId="4" fontId="57" fillId="28" borderId="38" applyNumberFormat="0" applyProtection="0">
      <alignment horizontal="left" vertical="center" indent="1"/>
    </xf>
    <xf numFmtId="0" fontId="55" fillId="25" borderId="38" applyNumberFormat="0" applyProtection="0">
      <alignment horizontal="left" vertical="top" indent="1"/>
    </xf>
    <xf numFmtId="0" fontId="51" fillId="31" borderId="0" applyNumberFormat="0" applyBorder="0" applyAlignment="0" applyProtection="0"/>
    <xf numFmtId="9" fontId="59" fillId="32" borderId="39" applyFont="0">
      <alignment horizontal="right"/>
    </xf>
    <xf numFmtId="0" fontId="52" fillId="24" borderId="29"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27" borderId="38" applyNumberFormat="0" applyProtection="0">
      <alignment horizontal="left" vertical="center" indent="1"/>
    </xf>
    <xf numFmtId="0" fontId="33" fillId="0" borderId="0"/>
    <xf numFmtId="4" fontId="56" fillId="30" borderId="0" applyNumberFormat="0" applyProtection="0">
      <alignment horizontal="left" vertical="center" indent="1"/>
    </xf>
    <xf numFmtId="0" fontId="33" fillId="0" borderId="0"/>
    <xf numFmtId="0" fontId="33" fillId="0" borderId="0"/>
    <xf numFmtId="4" fontId="56" fillId="25" borderId="0" applyNumberFormat="0" applyProtection="0">
      <alignment horizontal="left" vertical="center" indent="1"/>
    </xf>
    <xf numFmtId="0" fontId="33" fillId="0" borderId="0"/>
    <xf numFmtId="0" fontId="33" fillId="0" borderId="0"/>
    <xf numFmtId="0" fontId="33" fillId="0" borderId="0"/>
    <xf numFmtId="0" fontId="33" fillId="0" borderId="0"/>
    <xf numFmtId="0" fontId="33" fillId="0" borderId="0"/>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0" borderId="0"/>
    <xf numFmtId="0" fontId="33" fillId="0" borderId="0"/>
    <xf numFmtId="0" fontId="33" fillId="0" borderId="0"/>
    <xf numFmtId="4" fontId="56" fillId="25" borderId="0" applyNumberFormat="0" applyProtection="0">
      <alignment horizontal="left" vertical="center" indent="1"/>
    </xf>
    <xf numFmtId="0" fontId="33" fillId="0" borderId="0"/>
    <xf numFmtId="4" fontId="56" fillId="25" borderId="0" applyNumberFormat="0" applyProtection="0">
      <alignment horizontal="left" vertical="center" indent="1"/>
    </xf>
    <xf numFmtId="0" fontId="33" fillId="0" borderId="0"/>
    <xf numFmtId="0" fontId="33" fillId="0" borderId="0"/>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0" borderId="0"/>
    <xf numFmtId="0" fontId="33" fillId="0" borderId="0"/>
    <xf numFmtId="0" fontId="33" fillId="28" borderId="38" applyNumberFormat="0" applyProtection="0">
      <alignment horizontal="left" vertical="top" indent="1"/>
    </xf>
    <xf numFmtId="0" fontId="33" fillId="0" borderId="0"/>
    <xf numFmtId="0" fontId="33" fillId="29" borderId="38" applyNumberFormat="0" applyProtection="0">
      <alignment horizontal="left" vertical="center" indent="1"/>
    </xf>
    <xf numFmtId="0" fontId="33" fillId="0" borderId="0"/>
    <xf numFmtId="0" fontId="33" fillId="0" borderId="0"/>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0" borderId="0"/>
    <xf numFmtId="0" fontId="33" fillId="0" borderId="0"/>
    <xf numFmtId="0" fontId="33" fillId="29" borderId="38" applyNumberFormat="0" applyProtection="0">
      <alignment horizontal="left" vertical="center" indent="1"/>
    </xf>
    <xf numFmtId="0" fontId="33" fillId="0" borderId="0"/>
    <xf numFmtId="0" fontId="33" fillId="29" borderId="38" applyNumberFormat="0" applyProtection="0">
      <alignment horizontal="left" vertical="top" inden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55" fillId="13" borderId="38" applyNumberFormat="0" applyProtection="0">
      <alignment horizontal="right" vertical="center"/>
    </xf>
    <xf numFmtId="4" fontId="55" fillId="5" borderId="38" applyNumberFormat="0" applyProtection="0">
      <alignment horizontal="right" vertical="center"/>
    </xf>
    <xf numFmtId="0" fontId="33" fillId="25" borderId="38" applyNumberFormat="0" applyProtection="0">
      <alignment horizontal="left" vertical="top" indent="1"/>
    </xf>
    <xf numFmtId="4" fontId="62" fillId="30" borderId="38" applyNumberFormat="0" applyProtection="0">
      <alignment horizontal="right" vertical="center"/>
    </xf>
    <xf numFmtId="0" fontId="33" fillId="0" borderId="0"/>
    <xf numFmtId="4" fontId="64" fillId="30" borderId="38" applyNumberFormat="0" applyProtection="0">
      <alignment horizontal="right" vertical="center"/>
    </xf>
    <xf numFmtId="0" fontId="33" fillId="0" borderId="0"/>
    <xf numFmtId="4" fontId="56" fillId="30" borderId="0" applyNumberFormat="0" applyProtection="0">
      <alignment horizontal="left" vertical="center" indent="1"/>
    </xf>
    <xf numFmtId="0" fontId="33" fillId="0" borderId="0"/>
    <xf numFmtId="4" fontId="55" fillId="37" borderId="38" applyNumberFormat="0" applyProtection="0">
      <alignment horizontal="left" vertical="center" indent="1"/>
    </xf>
    <xf numFmtId="0" fontId="33" fillId="28" borderId="38" applyNumberFormat="0" applyProtection="0">
      <alignment horizontal="left" vertical="center" indent="1"/>
    </xf>
    <xf numFmtId="4" fontId="55" fillId="23" borderId="38" applyNumberFormat="0" applyProtection="0">
      <alignment horizontal="right" vertical="center"/>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5" fillId="37" borderId="38" applyNumberFormat="0" applyProtection="0">
      <alignment horizontal="left" vertical="top" indent="1"/>
    </xf>
    <xf numFmtId="4" fontId="55" fillId="22" borderId="38" applyNumberFormat="0" applyProtection="0">
      <alignment horizontal="right" vertical="center"/>
    </xf>
    <xf numFmtId="4" fontId="55" fillId="21" borderId="38" applyNumberFormat="0" applyProtection="0">
      <alignment horizontal="right" vertical="center"/>
    </xf>
    <xf numFmtId="4" fontId="55" fillId="35" borderId="38" applyNumberFormat="0" applyProtection="0">
      <alignment horizontal="righ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56" fillId="30" borderId="0" applyNumberFormat="0" applyProtection="0">
      <alignment horizontal="left" vertical="center" indent="1"/>
    </xf>
    <xf numFmtId="0" fontId="33" fillId="0" borderId="0"/>
    <xf numFmtId="0" fontId="33" fillId="0" borderId="0"/>
    <xf numFmtId="0" fontId="33" fillId="27" borderId="38" applyNumberFormat="0" applyProtection="0">
      <alignment horizontal="left" vertical="top" indent="1"/>
    </xf>
    <xf numFmtId="4" fontId="61" fillId="34" borderId="38" applyNumberFormat="0" applyProtection="0">
      <alignment vertical="center"/>
    </xf>
    <xf numFmtId="0" fontId="33" fillId="0" borderId="0"/>
    <xf numFmtId="0" fontId="33" fillId="0" borderId="0"/>
    <xf numFmtId="4" fontId="56" fillId="25" borderId="0" applyNumberFormat="0" applyProtection="0">
      <alignment horizontal="left" vertical="center" indent="1"/>
    </xf>
    <xf numFmtId="0" fontId="33" fillId="0" borderId="0"/>
    <xf numFmtId="0" fontId="33" fillId="0" borderId="0"/>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0" borderId="0"/>
    <xf numFmtId="0" fontId="33" fillId="0" borderId="0"/>
    <xf numFmtId="4" fontId="55" fillId="26" borderId="38" applyNumberFormat="0" applyProtection="0">
      <alignment horizontal="left" vertical="center" indent="1"/>
    </xf>
    <xf numFmtId="4" fontId="58" fillId="36" borderId="43" applyNumberFormat="0" applyProtection="0">
      <alignment horizontal="left" vertical="center" indent="1"/>
    </xf>
    <xf numFmtId="0" fontId="33" fillId="0" borderId="0"/>
    <xf numFmtId="0" fontId="33" fillId="0" borderId="0"/>
    <xf numFmtId="0" fontId="33" fillId="27" borderId="38" applyNumberFormat="0" applyProtection="0">
      <alignment horizontal="left" vertical="center" indent="1"/>
    </xf>
    <xf numFmtId="0" fontId="33" fillId="0" borderId="0"/>
    <xf numFmtId="0" fontId="33" fillId="0" borderId="0"/>
    <xf numFmtId="0" fontId="33" fillId="29"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0" borderId="0"/>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58" fillId="34" borderId="38" applyNumberFormat="0" applyProtection="0">
      <alignment horizontal="left" vertical="center" indent="1"/>
    </xf>
    <xf numFmtId="0" fontId="33" fillId="0" borderId="0"/>
    <xf numFmtId="4" fontId="55" fillId="17" borderId="38" applyNumberFormat="0" applyProtection="0">
      <alignment horizontal="right" vertical="center"/>
    </xf>
    <xf numFmtId="4" fontId="55" fillId="11" borderId="38" applyNumberFormat="0" applyProtection="0">
      <alignment horizontal="right" vertical="center"/>
    </xf>
    <xf numFmtId="0" fontId="58" fillId="34" borderId="38" applyNumberFormat="0" applyProtection="0">
      <alignment horizontal="left" vertical="top" indent="1"/>
    </xf>
    <xf numFmtId="4" fontId="58" fillId="31" borderId="38" applyNumberFormat="0" applyProtection="0">
      <alignment vertical="center"/>
    </xf>
    <xf numFmtId="0" fontId="33" fillId="25" borderId="38" applyNumberFormat="0" applyProtection="0">
      <alignment horizontal="left" vertical="center" indent="1"/>
    </xf>
    <xf numFmtId="0" fontId="33" fillId="0" borderId="0"/>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center" indent="1"/>
    </xf>
    <xf numFmtId="4" fontId="55" fillId="30" borderId="0" applyNumberFormat="0" applyProtection="0">
      <alignment horizontal="left" vertical="center" indent="1"/>
    </xf>
    <xf numFmtId="0" fontId="33" fillId="0" borderId="0"/>
    <xf numFmtId="0" fontId="33" fillId="25"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55" fillId="12" borderId="38" applyNumberFormat="0" applyProtection="0">
      <alignment horizontal="right" vertical="center"/>
    </xf>
    <xf numFmtId="4" fontId="56" fillId="30" borderId="0" applyNumberFormat="0" applyProtection="0">
      <alignment horizontal="left" vertical="center" indent="1"/>
    </xf>
    <xf numFmtId="0" fontId="33" fillId="0" borderId="0"/>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5" fillId="37" borderId="38" applyNumberFormat="0" applyProtection="0">
      <alignment vertical="center"/>
    </xf>
    <xf numFmtId="4" fontId="62" fillId="37" borderId="38" applyNumberFormat="0" applyProtection="0">
      <alignment vertical="center"/>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5" fillId="0" borderId="0"/>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top" indent="1"/>
    </xf>
    <xf numFmtId="4" fontId="57" fillId="27"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0" borderId="0"/>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0" borderId="0"/>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top"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top"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60" fillId="0" borderId="0"/>
    <xf numFmtId="0" fontId="33" fillId="25" borderId="38" applyNumberFormat="0" applyProtection="0">
      <alignment horizontal="left" vertical="top" indent="1"/>
    </xf>
    <xf numFmtId="4" fontId="57" fillId="27" borderId="0"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0" borderId="0"/>
    <xf numFmtId="4" fontId="56" fillId="25"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0" borderId="0"/>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0" borderId="0"/>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0" borderId="0"/>
    <xf numFmtId="4" fontId="63" fillId="38"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0" borderId="0"/>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0" borderId="0"/>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3" fillId="0" borderId="0"/>
    <xf numFmtId="0" fontId="33" fillId="0" borderId="0"/>
    <xf numFmtId="0" fontId="33" fillId="0" borderId="0"/>
    <xf numFmtId="0" fontId="33" fillId="0" borderId="0"/>
    <xf numFmtId="0" fontId="33" fillId="0" borderId="0"/>
    <xf numFmtId="0" fontId="33" fillId="0" borderId="0"/>
    <xf numFmtId="4" fontId="55" fillId="26"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4" fontId="55" fillId="26" borderId="38" applyNumberFormat="0" applyProtection="0">
      <alignment horizontal="left" vertical="center" indent="1"/>
    </xf>
    <xf numFmtId="0" fontId="33" fillId="28"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3" fillId="0" borderId="0"/>
    <xf numFmtId="0" fontId="33" fillId="0" borderId="0"/>
    <xf numFmtId="0" fontId="60" fillId="0" borderId="0"/>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3" fillId="0" borderId="0"/>
    <xf numFmtId="0" fontId="33" fillId="0" borderId="0"/>
    <xf numFmtId="0" fontId="60" fillId="0" borderId="0"/>
    <xf numFmtId="0" fontId="33" fillId="28"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4" fontId="55" fillId="26"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3" fillId="0" borderId="0"/>
    <xf numFmtId="0" fontId="33" fillId="0" borderId="0"/>
    <xf numFmtId="0" fontId="60" fillId="0" borderId="0"/>
    <xf numFmtId="0" fontId="33" fillId="28"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0" borderId="0"/>
    <xf numFmtId="0" fontId="33" fillId="0" borderId="0"/>
    <xf numFmtId="0" fontId="33"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3" fillId="0" borderId="0"/>
    <xf numFmtId="0" fontId="33" fillId="0" borderId="0"/>
    <xf numFmtId="0" fontId="33" fillId="0" borderId="0"/>
    <xf numFmtId="0" fontId="33" fillId="0" borderId="0"/>
    <xf numFmtId="0" fontId="33" fillId="0" borderId="0"/>
    <xf numFmtId="0" fontId="33" fillId="0" borderId="0"/>
    <xf numFmtId="4" fontId="55" fillId="26" borderId="38" applyNumberFormat="0" applyProtection="0">
      <alignment horizontal="left" vertical="center" indent="1"/>
    </xf>
    <xf numFmtId="0" fontId="33" fillId="0" borderId="0"/>
    <xf numFmtId="0" fontId="33" fillId="0" borderId="0"/>
    <xf numFmtId="0" fontId="33" fillId="0" borderId="0"/>
    <xf numFmtId="0" fontId="33"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3" fillId="0" borderId="0"/>
    <xf numFmtId="0" fontId="35" fillId="0" borderId="0"/>
    <xf numFmtId="0" fontId="33" fillId="25" borderId="38" applyNumberFormat="0" applyProtection="0">
      <alignment horizontal="left" vertical="center" indent="1"/>
    </xf>
    <xf numFmtId="0" fontId="33" fillId="0" borderId="0"/>
    <xf numFmtId="0" fontId="33" fillId="0" borderId="0"/>
    <xf numFmtId="0" fontId="33" fillId="0" borderId="0"/>
    <xf numFmtId="0" fontId="33" fillId="0" borderId="0"/>
    <xf numFmtId="0" fontId="60" fillId="0" borderId="0"/>
    <xf numFmtId="0" fontId="33" fillId="0" borderId="0"/>
    <xf numFmtId="0" fontId="33" fillId="28"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3" fillId="29" borderId="38" applyNumberFormat="0" applyProtection="0">
      <alignment horizontal="left" vertical="center" indent="1"/>
    </xf>
    <xf numFmtId="4" fontId="55" fillId="26" borderId="38" applyNumberFormat="0" applyProtection="0">
      <alignment horizontal="left" vertical="center" indent="1"/>
    </xf>
    <xf numFmtId="0" fontId="60" fillId="0" borderId="0"/>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60" fillId="0" borderId="0"/>
    <xf numFmtId="0" fontId="33" fillId="0" borderId="0"/>
    <xf numFmtId="0" fontId="33" fillId="29" borderId="38" applyNumberFormat="0" applyProtection="0">
      <alignment horizontal="left" vertical="center" indent="1"/>
    </xf>
    <xf numFmtId="0" fontId="33" fillId="0" borderId="0"/>
    <xf numFmtId="4" fontId="55" fillId="26" borderId="38"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0" borderId="0"/>
    <xf numFmtId="0" fontId="33" fillId="0" borderId="0"/>
    <xf numFmtId="0" fontId="33" fillId="25" borderId="38" applyNumberFormat="0" applyProtection="0">
      <alignment horizontal="left" vertical="center" indent="1"/>
    </xf>
    <xf numFmtId="0" fontId="33" fillId="29" borderId="38" applyNumberFormat="0" applyProtection="0">
      <alignment horizontal="left" vertical="center" indent="1"/>
    </xf>
    <xf numFmtId="0" fontId="60" fillId="0" borderId="0"/>
    <xf numFmtId="0" fontId="33" fillId="28" borderId="38" applyNumberFormat="0" applyProtection="0">
      <alignment horizontal="left" vertical="center" indent="1"/>
    </xf>
    <xf numFmtId="0" fontId="35" fillId="0" borderId="0"/>
    <xf numFmtId="0" fontId="33" fillId="0" borderId="0"/>
    <xf numFmtId="0" fontId="33" fillId="27" borderId="38" applyNumberFormat="0" applyProtection="0">
      <alignment horizontal="left" vertical="center" indent="1"/>
    </xf>
    <xf numFmtId="0" fontId="33" fillId="28" borderId="38" applyNumberFormat="0" applyProtection="0">
      <alignment horizontal="left" vertical="center" indent="1"/>
    </xf>
    <xf numFmtId="0" fontId="33" fillId="0" borderId="0"/>
    <xf numFmtId="0" fontId="33" fillId="29" borderId="38" applyNumberFormat="0" applyProtection="0">
      <alignment horizontal="left" vertical="center" indent="1"/>
    </xf>
    <xf numFmtId="0" fontId="33" fillId="29" borderId="38" applyNumberFormat="0" applyProtection="0">
      <alignment horizontal="left" vertical="center" indent="1"/>
    </xf>
    <xf numFmtId="0" fontId="33" fillId="0" borderId="0"/>
    <xf numFmtId="0" fontId="33" fillId="0" borderId="0"/>
    <xf numFmtId="0" fontId="33" fillId="25" borderId="38" applyNumberFormat="0" applyProtection="0">
      <alignment horizontal="left" vertical="center" indent="1"/>
    </xf>
    <xf numFmtId="0" fontId="33" fillId="0" borderId="0"/>
    <xf numFmtId="0" fontId="33" fillId="0" borderId="0"/>
    <xf numFmtId="0" fontId="33" fillId="25"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5" fillId="0" borderId="0"/>
    <xf numFmtId="0" fontId="33" fillId="0" borderId="0"/>
    <xf numFmtId="0" fontId="35" fillId="0" borderId="0"/>
    <xf numFmtId="0" fontId="35" fillId="0" borderId="0"/>
    <xf numFmtId="0" fontId="33" fillId="29" borderId="38" applyNumberFormat="0" applyProtection="0">
      <alignment horizontal="left" vertical="center" indent="1"/>
    </xf>
    <xf numFmtId="0" fontId="33" fillId="0" borderId="0"/>
    <xf numFmtId="0" fontId="33" fillId="28" borderId="38" applyNumberFormat="0" applyProtection="0">
      <alignment horizontal="left" vertical="center" indent="1"/>
    </xf>
    <xf numFmtId="0" fontId="35" fillId="0" borderId="0"/>
    <xf numFmtId="0" fontId="33" fillId="0" borderId="0"/>
    <xf numFmtId="0" fontId="35" fillId="0" borderId="0"/>
    <xf numFmtId="0" fontId="35" fillId="0" borderId="0"/>
    <xf numFmtId="0" fontId="33" fillId="25"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5" fillId="0" borderId="0"/>
    <xf numFmtId="0" fontId="60" fillId="0" borderId="0"/>
    <xf numFmtId="0" fontId="33" fillId="25" borderId="38" applyNumberFormat="0" applyProtection="0">
      <alignment horizontal="left" vertical="center" indent="1"/>
    </xf>
    <xf numFmtId="0" fontId="33" fillId="28" borderId="38" applyNumberFormat="0" applyProtection="0">
      <alignment horizontal="left" vertical="center" indent="1"/>
    </xf>
    <xf numFmtId="0" fontId="35" fillId="0" borderId="0"/>
    <xf numFmtId="0" fontId="33" fillId="29" borderId="38" applyNumberFormat="0" applyProtection="0">
      <alignment horizontal="left" vertical="center" indent="1"/>
    </xf>
    <xf numFmtId="0" fontId="33" fillId="0" borderId="0"/>
    <xf numFmtId="0" fontId="33" fillId="28" borderId="38" applyNumberFormat="0" applyProtection="0">
      <alignment horizontal="left" vertical="center" indent="1"/>
    </xf>
    <xf numFmtId="0" fontId="33" fillId="0" borderId="0"/>
    <xf numFmtId="0" fontId="33" fillId="27"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4" fontId="55" fillId="26" borderId="38"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0" borderId="0"/>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0" fontId="35" fillId="0" borderId="0"/>
    <xf numFmtId="0" fontId="35" fillId="0" borderId="0"/>
    <xf numFmtId="0" fontId="33" fillId="25"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60" fillId="0" borderId="0"/>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5" fillId="0" borderId="0"/>
    <xf numFmtId="4" fontId="57" fillId="27" borderId="0"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60" fillId="0" borderId="0"/>
    <xf numFmtId="0" fontId="33" fillId="28"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60" fillId="0" borderId="0"/>
    <xf numFmtId="0" fontId="33" fillId="29" borderId="38" applyNumberFormat="0" applyProtection="0">
      <alignment horizontal="left" vertical="top" indent="1"/>
    </xf>
    <xf numFmtId="4" fontId="63" fillId="38" borderId="0" applyNumberFormat="0" applyProtection="0">
      <alignment horizontal="left" vertical="center" indent="1"/>
    </xf>
    <xf numFmtId="0" fontId="35" fillId="0" borderId="0"/>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top" indent="1"/>
    </xf>
    <xf numFmtId="0" fontId="35" fillId="0" borderId="0"/>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60" fillId="0" borderId="0"/>
    <xf numFmtId="4" fontId="56" fillId="30"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5" fillId="0" borderId="0"/>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5" fillId="0" borderId="0"/>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top"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top" indent="1"/>
    </xf>
    <xf numFmtId="0" fontId="33" fillId="25" borderId="38" applyNumberFormat="0" applyProtection="0">
      <alignment horizontal="left" vertical="top" indent="1"/>
    </xf>
    <xf numFmtId="0" fontId="35" fillId="0" borderId="0"/>
    <xf numFmtId="0" fontId="60" fillId="0" borderId="0"/>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60" fillId="0" borderId="0"/>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top"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top"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7" borderId="38" applyNumberFormat="0" applyProtection="0">
      <alignment horizontal="left" vertical="top" indent="1"/>
    </xf>
    <xf numFmtId="0" fontId="60" fillId="0" borderId="0"/>
    <xf numFmtId="0" fontId="33" fillId="28"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60" fillId="0" borderId="0"/>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5" fillId="0" borderId="0"/>
    <xf numFmtId="0" fontId="33" fillId="27" borderId="38" applyNumberFormat="0" applyProtection="0">
      <alignment horizontal="left" vertical="center" indent="1"/>
    </xf>
    <xf numFmtId="0" fontId="33" fillId="28"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top"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60" fillId="0" borderId="0"/>
    <xf numFmtId="0" fontId="33" fillId="28"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top"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5" fillId="0" borderId="0"/>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60" fillId="0" borderId="0"/>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8" borderId="38" applyNumberFormat="0" applyProtection="0">
      <alignment horizontal="left" vertical="top"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5" fillId="0" borderId="0"/>
    <xf numFmtId="4" fontId="63" fillId="38" borderId="0"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60" fillId="0" borderId="0"/>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5" fillId="0" borderId="0"/>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60" fillId="0" borderId="0"/>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57" fillId="27" borderId="0" applyNumberFormat="0" applyProtection="0">
      <alignment horizontal="left" vertical="center" indent="1"/>
    </xf>
    <xf numFmtId="0" fontId="60" fillId="0" borderId="0"/>
    <xf numFmtId="0" fontId="33" fillId="28" borderId="38"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60" fillId="0" borderId="0"/>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0" borderId="0"/>
    <xf numFmtId="0" fontId="33" fillId="25"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5" fillId="0" borderId="0"/>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60" fillId="0" borderId="0"/>
    <xf numFmtId="0" fontId="60" fillId="0" borderId="0"/>
    <xf numFmtId="0" fontId="33" fillId="28" borderId="38" applyNumberFormat="0" applyProtection="0">
      <alignment horizontal="left" vertical="top"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60" fillId="0" borderId="0"/>
    <xf numFmtId="0" fontId="33" fillId="29" borderId="38" applyNumberFormat="0" applyProtection="0">
      <alignment horizontal="left" vertical="top"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top"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5" borderId="38" applyNumberFormat="0" applyProtection="0">
      <alignment horizontal="left" vertical="top"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top"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0" fontId="60" fillId="0" borderId="0"/>
    <xf numFmtId="4" fontId="57" fillId="27" borderId="0"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4" fontId="63" fillId="38"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8" borderId="38" applyNumberFormat="0" applyProtection="0">
      <alignment horizontal="left" vertical="top" indent="1"/>
    </xf>
    <xf numFmtId="0" fontId="35" fillId="0" borderId="0"/>
    <xf numFmtId="0" fontId="33" fillId="27"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top" indent="1"/>
    </xf>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0" fontId="60" fillId="0" borderId="0"/>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0" borderId="0"/>
    <xf numFmtId="0" fontId="33" fillId="27" borderId="38" applyNumberFormat="0" applyProtection="0">
      <alignment horizontal="left" vertical="top"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60" fillId="0" borderId="0"/>
    <xf numFmtId="0" fontId="33" fillId="27" borderId="38" applyNumberFormat="0" applyProtection="0">
      <alignment horizontal="left" vertical="top"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0" borderId="0"/>
    <xf numFmtId="0" fontId="33" fillId="27"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top"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0" borderId="0"/>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top" indent="1"/>
    </xf>
    <xf numFmtId="0" fontId="33" fillId="0" borderId="0"/>
    <xf numFmtId="0" fontId="33" fillId="28" borderId="38" applyNumberFormat="0" applyProtection="0">
      <alignment horizontal="left" vertical="center"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0" fontId="60" fillId="0" borderId="0"/>
    <xf numFmtId="0" fontId="33" fillId="28" borderId="38" applyNumberFormat="0" applyProtection="0">
      <alignment horizontal="left" vertical="center"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0" fontId="33" fillId="28" borderId="38" applyNumberFormat="0" applyProtection="0">
      <alignment horizontal="left" vertical="top"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0" borderId="0"/>
    <xf numFmtId="0" fontId="33" fillId="25"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8" borderId="38" applyNumberFormat="0" applyProtection="0">
      <alignment horizontal="left" vertical="top"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top" indent="1"/>
    </xf>
    <xf numFmtId="4" fontId="63" fillId="38" borderId="0"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5" fillId="0" borderId="0"/>
    <xf numFmtId="4" fontId="57" fillId="27" borderId="0" applyNumberFormat="0" applyProtection="0">
      <alignment horizontal="left" vertical="center" indent="1"/>
    </xf>
    <xf numFmtId="0" fontId="60" fillId="0" borderId="0"/>
    <xf numFmtId="4" fontId="56" fillId="25"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8" borderId="38" applyNumberFormat="0" applyProtection="0">
      <alignment horizontal="left" vertical="top"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top" indent="1"/>
    </xf>
    <xf numFmtId="4" fontId="57" fillId="27" borderId="0" applyNumberFormat="0" applyProtection="0">
      <alignment horizontal="left" vertical="center" indent="1"/>
    </xf>
    <xf numFmtId="4" fontId="57" fillId="27"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4" fontId="57" fillId="27"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top" indent="1"/>
    </xf>
    <xf numFmtId="0" fontId="60" fillId="0" borderId="0"/>
    <xf numFmtId="4" fontId="63" fillId="38" borderId="0" applyNumberFormat="0" applyProtection="0">
      <alignment horizontal="left" vertical="center" indent="1"/>
    </xf>
    <xf numFmtId="0" fontId="33" fillId="29" borderId="38"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7" borderId="38" applyNumberFormat="0" applyProtection="0">
      <alignment horizontal="left" vertical="top"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0" fontId="33" fillId="28" borderId="38" applyNumberFormat="0" applyProtection="0">
      <alignment horizontal="left" vertical="center" indent="1"/>
    </xf>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60" fillId="0" borderId="0"/>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4" fontId="63" fillId="38" borderId="0" applyNumberFormat="0" applyProtection="0">
      <alignment horizontal="left" vertical="center" indent="1"/>
    </xf>
    <xf numFmtId="4" fontId="56" fillId="30" borderId="0"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center" indent="1"/>
    </xf>
    <xf numFmtId="0" fontId="60" fillId="0" borderId="0"/>
    <xf numFmtId="0" fontId="60" fillId="0" borderId="0"/>
    <xf numFmtId="4" fontId="56" fillId="30"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4" fontId="63" fillId="38" borderId="0" applyNumberFormat="0" applyProtection="0">
      <alignment horizontal="left" vertical="center" indent="1"/>
    </xf>
    <xf numFmtId="0" fontId="35" fillId="0" borderId="0"/>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0" fontId="33" fillId="27" borderId="38" applyNumberFormat="0" applyProtection="0">
      <alignment horizontal="left" vertical="center" indent="1"/>
    </xf>
    <xf numFmtId="4" fontId="63" fillId="38" borderId="0"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8" borderId="38" applyNumberFormat="0" applyProtection="0">
      <alignment horizontal="left" vertical="top" indent="1"/>
    </xf>
    <xf numFmtId="0" fontId="33" fillId="25" borderId="38" applyNumberFormat="0" applyProtection="0">
      <alignment horizontal="left" vertical="center" indent="1"/>
    </xf>
    <xf numFmtId="0" fontId="33" fillId="25" borderId="38" applyNumberFormat="0" applyProtection="0">
      <alignment horizontal="left" vertical="top" indent="1"/>
    </xf>
    <xf numFmtId="4" fontId="56" fillId="25" borderId="0" applyNumberFormat="0" applyProtection="0">
      <alignment horizontal="left" vertical="center" indent="1"/>
    </xf>
    <xf numFmtId="4" fontId="63" fillId="38" borderId="0"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4" fontId="63" fillId="38"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60" fillId="0" borderId="0"/>
    <xf numFmtId="0" fontId="33" fillId="28" borderId="38" applyNumberFormat="0" applyProtection="0">
      <alignment horizontal="left" vertical="center" indent="1"/>
    </xf>
    <xf numFmtId="0" fontId="33" fillId="29" borderId="38" applyNumberFormat="0" applyProtection="0">
      <alignment horizontal="left" vertical="top" indent="1"/>
    </xf>
    <xf numFmtId="4" fontId="56" fillId="25" borderId="0" applyNumberFormat="0" applyProtection="0">
      <alignment horizontal="left" vertical="center" indent="1"/>
    </xf>
    <xf numFmtId="0" fontId="33" fillId="28" borderId="38" applyNumberFormat="0" applyProtection="0">
      <alignment horizontal="left" vertical="top" indent="1"/>
    </xf>
    <xf numFmtId="4" fontId="56" fillId="25" borderId="0"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top"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8" borderId="38" applyNumberFormat="0" applyProtection="0">
      <alignment horizontal="left" vertical="center" indent="1"/>
    </xf>
    <xf numFmtId="4" fontId="56" fillId="30" borderId="0" applyNumberFormat="0" applyProtection="0">
      <alignment horizontal="left" vertical="center" indent="1"/>
    </xf>
    <xf numFmtId="4" fontId="56" fillId="25" borderId="0"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7" borderId="38" applyNumberFormat="0" applyProtection="0">
      <alignment horizontal="left" vertical="top" indent="1"/>
    </xf>
    <xf numFmtId="4" fontId="56" fillId="30"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top" indent="1"/>
    </xf>
    <xf numFmtId="4" fontId="57" fillId="27" borderId="0" applyNumberFormat="0" applyProtection="0">
      <alignment horizontal="left" vertical="center" indent="1"/>
    </xf>
    <xf numFmtId="4" fontId="56" fillId="30" borderId="0" applyNumberFormat="0" applyProtection="0">
      <alignment horizontal="left" vertical="center" indent="1"/>
    </xf>
    <xf numFmtId="0" fontId="33" fillId="28" borderId="38" applyNumberFormat="0" applyProtection="0">
      <alignment horizontal="left" vertical="center" indent="1"/>
    </xf>
    <xf numFmtId="4" fontId="63" fillId="38"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0" fontId="33" fillId="25" borderId="38" applyNumberFormat="0" applyProtection="0">
      <alignment horizontal="left" vertical="center" indent="1"/>
    </xf>
    <xf numFmtId="0" fontId="33" fillId="27" borderId="38" applyNumberFormat="0" applyProtection="0">
      <alignment horizontal="left" vertical="center"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5" borderId="38" applyNumberFormat="0" applyProtection="0">
      <alignment horizontal="left" vertical="top" indent="1"/>
    </xf>
    <xf numFmtId="0" fontId="33" fillId="25" borderId="38" applyNumberFormat="0" applyProtection="0">
      <alignment horizontal="left" vertical="top" indent="1"/>
    </xf>
    <xf numFmtId="4" fontId="56" fillId="25" borderId="0" applyNumberFormat="0" applyProtection="0">
      <alignment horizontal="left" vertical="center" indent="1"/>
    </xf>
    <xf numFmtId="4" fontId="56" fillId="30" borderId="0" applyNumberFormat="0" applyProtection="0">
      <alignment horizontal="left" vertical="center" indent="1"/>
    </xf>
    <xf numFmtId="0" fontId="33" fillId="29" borderId="38" applyNumberFormat="0" applyProtection="0">
      <alignment horizontal="left" vertical="top" indent="1"/>
    </xf>
    <xf numFmtId="0" fontId="33" fillId="28" borderId="38" applyNumberFormat="0" applyProtection="0">
      <alignment horizontal="left" vertical="top" indent="1"/>
    </xf>
    <xf numFmtId="0" fontId="33" fillId="27" borderId="38" applyNumberFormat="0" applyProtection="0">
      <alignment horizontal="left" vertical="center" indent="1"/>
    </xf>
    <xf numFmtId="0" fontId="33" fillId="28" borderId="38" applyNumberFormat="0" applyProtection="0">
      <alignment horizontal="left" vertical="center" indent="1"/>
    </xf>
    <xf numFmtId="0" fontId="60" fillId="0" borderId="0"/>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center" indent="1"/>
    </xf>
    <xf numFmtId="0" fontId="33" fillId="0" borderId="0"/>
    <xf numFmtId="0" fontId="35" fillId="0" borderId="0"/>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center" indent="1"/>
    </xf>
    <xf numFmtId="0" fontId="35" fillId="0" borderId="0"/>
    <xf numFmtId="4" fontId="57" fillId="27" borderId="0" applyNumberFormat="0" applyProtection="0">
      <alignment horizontal="left" vertical="center" indent="1"/>
    </xf>
    <xf numFmtId="0" fontId="33" fillId="27" borderId="38" applyNumberFormat="0" applyProtection="0">
      <alignment horizontal="left" vertical="top"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8" borderId="38" applyNumberFormat="0" applyProtection="0">
      <alignment horizontal="left" vertical="top"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8" borderId="38" applyNumberFormat="0" applyProtection="0">
      <alignment horizontal="left" vertical="top" indent="1"/>
    </xf>
    <xf numFmtId="0" fontId="33" fillId="29" borderId="38" applyNumberFormat="0" applyProtection="0">
      <alignment horizontal="left" vertical="center" indent="1"/>
    </xf>
    <xf numFmtId="4" fontId="56" fillId="25" borderId="0"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3" fillId="25" borderId="38" applyNumberFormat="0" applyProtection="0">
      <alignment horizontal="left" vertical="center" indent="1"/>
    </xf>
    <xf numFmtId="0" fontId="35" fillId="0" borderId="0"/>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9" borderId="38" applyNumberFormat="0" applyProtection="0">
      <alignment horizontal="left" vertical="center"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7" fillId="27" borderId="0"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center" indent="1"/>
    </xf>
    <xf numFmtId="4" fontId="56" fillId="25" borderId="0" applyNumberFormat="0" applyProtection="0">
      <alignment horizontal="left" vertical="center" indent="1"/>
    </xf>
    <xf numFmtId="0" fontId="33" fillId="29" borderId="38" applyNumberFormat="0" applyProtection="0">
      <alignment horizontal="left" vertical="top" indent="1"/>
    </xf>
    <xf numFmtId="0" fontId="33" fillId="25" borderId="38" applyNumberFormat="0" applyProtection="0">
      <alignment horizontal="left" vertical="top" indent="1"/>
    </xf>
    <xf numFmtId="0" fontId="33" fillId="29" borderId="38" applyNumberFormat="0" applyProtection="0">
      <alignment horizontal="left" vertical="center"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5" borderId="38" applyNumberFormat="0" applyProtection="0">
      <alignment horizontal="left" vertical="top" indent="1"/>
    </xf>
    <xf numFmtId="0" fontId="33" fillId="27" borderId="38" applyNumberFormat="0" applyProtection="0">
      <alignment horizontal="left" vertical="top"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5" borderId="38" applyNumberFormat="0" applyProtection="0">
      <alignment horizontal="left" vertical="top" indent="1"/>
    </xf>
    <xf numFmtId="0" fontId="35" fillId="0" borderId="0"/>
    <xf numFmtId="4" fontId="57" fillId="27" borderId="0"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5" fillId="0" borderId="0"/>
    <xf numFmtId="0" fontId="33" fillId="0" borderId="0"/>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8" borderId="38" applyNumberFormat="0" applyProtection="0">
      <alignment horizontal="left" vertical="center" indent="1"/>
    </xf>
    <xf numFmtId="0" fontId="35" fillId="0" borderId="0"/>
    <xf numFmtId="0" fontId="35" fillId="0" borderId="0"/>
    <xf numFmtId="0" fontId="60" fillId="0" borderId="0"/>
    <xf numFmtId="0" fontId="35"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60" fillId="0" borderId="0"/>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0" borderId="0"/>
    <xf numFmtId="0" fontId="35" fillId="0" borderId="0"/>
    <xf numFmtId="0" fontId="60" fillId="0" borderId="0"/>
    <xf numFmtId="0" fontId="33" fillId="27" borderId="38" applyNumberFormat="0" applyProtection="0">
      <alignment horizontal="left" vertical="center" indent="1"/>
    </xf>
    <xf numFmtId="0" fontId="35" fillId="0" borderId="0"/>
    <xf numFmtId="0" fontId="33" fillId="27"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5" fillId="0" borderId="0"/>
    <xf numFmtId="0" fontId="35" fillId="0" borderId="0"/>
    <xf numFmtId="0" fontId="60" fillId="0" borderId="0"/>
    <xf numFmtId="0" fontId="33" fillId="28" borderId="38" applyNumberFormat="0" applyProtection="0">
      <alignment horizontal="left" vertical="center" indent="1"/>
    </xf>
    <xf numFmtId="0" fontId="35" fillId="0" borderId="0"/>
    <xf numFmtId="0" fontId="35" fillId="0" borderId="0"/>
    <xf numFmtId="0" fontId="35" fillId="0" borderId="0"/>
    <xf numFmtId="0" fontId="35" fillId="0" borderId="0"/>
    <xf numFmtId="0" fontId="33" fillId="29"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7" borderId="38" applyNumberFormat="0" applyProtection="0">
      <alignment horizontal="left" vertical="center" indent="1"/>
    </xf>
    <xf numFmtId="0" fontId="60" fillId="0" borderId="0"/>
    <xf numFmtId="0" fontId="35" fillId="0" borderId="0"/>
    <xf numFmtId="0" fontId="60" fillId="0" borderId="0"/>
    <xf numFmtId="0" fontId="33" fillId="25"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60" fillId="0" borderId="0"/>
    <xf numFmtId="0" fontId="33" fillId="25" borderId="38" applyNumberFormat="0" applyProtection="0">
      <alignment horizontal="left" vertical="center" indent="1"/>
    </xf>
    <xf numFmtId="0" fontId="33" fillId="25" borderId="38"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60" fillId="0" borderId="0"/>
    <xf numFmtId="0" fontId="60" fillId="0" borderId="0"/>
    <xf numFmtId="0" fontId="33" fillId="25" borderId="38" applyNumberFormat="0" applyProtection="0">
      <alignment horizontal="left" vertical="center" indent="1"/>
    </xf>
    <xf numFmtId="0" fontId="33" fillId="27"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3" fillId="28"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60" fillId="0" borderId="0"/>
    <xf numFmtId="0" fontId="33" fillId="28"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3" fillId="27" borderId="38" applyNumberFormat="0" applyProtection="0">
      <alignment horizontal="left" vertical="center" indent="1"/>
    </xf>
    <xf numFmtId="0" fontId="33" fillId="0" borderId="0"/>
    <xf numFmtId="0" fontId="33" fillId="0" borderId="0"/>
    <xf numFmtId="0" fontId="33" fillId="29"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3" fillId="27" borderId="38" applyNumberFormat="0" applyProtection="0">
      <alignment horizontal="left" vertical="center" indent="1"/>
    </xf>
    <xf numFmtId="0" fontId="35" fillId="0" borderId="0"/>
    <xf numFmtId="0" fontId="33" fillId="0" borderId="0"/>
    <xf numFmtId="0" fontId="60" fillId="0" borderId="0"/>
    <xf numFmtId="4" fontId="55" fillId="26" borderId="38" applyNumberFormat="0" applyProtection="0">
      <alignment horizontal="left" vertical="center" indent="1"/>
    </xf>
    <xf numFmtId="0" fontId="35" fillId="0" borderId="0"/>
    <xf numFmtId="0" fontId="35" fillId="0" borderId="0"/>
    <xf numFmtId="0" fontId="35" fillId="0" borderId="0"/>
    <xf numFmtId="0" fontId="33" fillId="0" borderId="0"/>
    <xf numFmtId="0" fontId="33" fillId="27" borderId="38" applyNumberFormat="0" applyProtection="0">
      <alignment horizontal="left" vertical="center" indent="1"/>
    </xf>
    <xf numFmtId="0" fontId="33" fillId="25" borderId="38" applyNumberFormat="0" applyProtection="0">
      <alignment horizontal="left" vertical="center" indent="1"/>
    </xf>
    <xf numFmtId="0" fontId="60" fillId="0" borderId="0"/>
    <xf numFmtId="0" fontId="33" fillId="25" borderId="38" applyNumberFormat="0" applyProtection="0">
      <alignment horizontal="left" vertical="center" indent="1"/>
    </xf>
    <xf numFmtId="0" fontId="35" fillId="0" borderId="0"/>
    <xf numFmtId="0" fontId="35" fillId="0" borderId="0"/>
    <xf numFmtId="0" fontId="33" fillId="25" borderId="38" applyNumberFormat="0" applyProtection="0">
      <alignment horizontal="left" vertical="center" indent="1"/>
    </xf>
    <xf numFmtId="0" fontId="60" fillId="0" borderId="0"/>
    <xf numFmtId="0" fontId="35" fillId="0" borderId="0"/>
    <xf numFmtId="0" fontId="33" fillId="27" borderId="38" applyNumberFormat="0" applyProtection="0">
      <alignment horizontal="left" vertical="center" indent="1"/>
    </xf>
    <xf numFmtId="0" fontId="33" fillId="29" borderId="38" applyNumberFormat="0" applyProtection="0">
      <alignment horizontal="left" vertical="center" indent="1"/>
    </xf>
    <xf numFmtId="0" fontId="33" fillId="25"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5" fillId="0" borderId="0"/>
    <xf numFmtId="0" fontId="33" fillId="25" borderId="38" applyNumberFormat="0" applyProtection="0">
      <alignment horizontal="left" vertical="center" indent="1"/>
    </xf>
    <xf numFmtId="0" fontId="35" fillId="0" borderId="0"/>
    <xf numFmtId="0" fontId="33" fillId="28" borderId="38" applyNumberFormat="0" applyProtection="0">
      <alignment horizontal="left" vertical="center" indent="1"/>
    </xf>
    <xf numFmtId="0" fontId="35" fillId="0" borderId="0"/>
    <xf numFmtId="0" fontId="60" fillId="0" borderId="0"/>
    <xf numFmtId="0" fontId="35" fillId="0" borderId="0"/>
    <xf numFmtId="0" fontId="35" fillId="0" borderId="0"/>
    <xf numFmtId="0" fontId="35" fillId="0" borderId="0"/>
    <xf numFmtId="0" fontId="33" fillId="29" borderId="38" applyNumberFormat="0" applyProtection="0">
      <alignment horizontal="left" vertical="center" indent="1"/>
    </xf>
    <xf numFmtId="0" fontId="33" fillId="29" borderId="38" applyNumberFormat="0" applyProtection="0">
      <alignment horizontal="left" vertical="center" indent="1"/>
    </xf>
    <xf numFmtId="0" fontId="35" fillId="0" borderId="0"/>
    <xf numFmtId="0" fontId="35" fillId="0" borderId="0"/>
    <xf numFmtId="0" fontId="33" fillId="0" borderId="0"/>
    <xf numFmtId="0" fontId="35" fillId="0" borderId="0"/>
    <xf numFmtId="0" fontId="33" fillId="29" borderId="38" applyNumberFormat="0" applyProtection="0">
      <alignment horizontal="left" vertical="center" indent="1"/>
    </xf>
    <xf numFmtId="0" fontId="35" fillId="0" borderId="0"/>
    <xf numFmtId="0" fontId="33" fillId="29" borderId="38" applyNumberFormat="0" applyProtection="0">
      <alignment horizontal="left" vertical="center" indent="1"/>
    </xf>
    <xf numFmtId="0" fontId="35" fillId="0" borderId="0"/>
    <xf numFmtId="0" fontId="35" fillId="0" borderId="0"/>
    <xf numFmtId="0" fontId="35" fillId="0" borderId="0"/>
    <xf numFmtId="0" fontId="35" fillId="0" borderId="0"/>
    <xf numFmtId="0" fontId="35" fillId="0" borderId="0"/>
    <xf numFmtId="0" fontId="33" fillId="25" borderId="38" applyNumberFormat="0" applyProtection="0">
      <alignment horizontal="left" vertical="center" indent="1"/>
    </xf>
    <xf numFmtId="0" fontId="60" fillId="0" borderId="0"/>
    <xf numFmtId="0" fontId="33" fillId="28" borderId="38" applyNumberFormat="0" applyProtection="0">
      <alignment horizontal="left" vertical="center" indent="1"/>
    </xf>
    <xf numFmtId="0" fontId="35" fillId="0" borderId="0"/>
    <xf numFmtId="0" fontId="35" fillId="0" borderId="0"/>
    <xf numFmtId="0" fontId="33" fillId="29" borderId="38" applyNumberFormat="0" applyProtection="0">
      <alignment horizontal="left" vertical="center" indent="1"/>
    </xf>
    <xf numFmtId="0" fontId="35" fillId="0" borderId="0"/>
    <xf numFmtId="0" fontId="60" fillId="0" borderId="0"/>
    <xf numFmtId="0" fontId="33" fillId="27" borderId="38" applyNumberFormat="0" applyProtection="0">
      <alignment horizontal="left" vertical="center" indent="1"/>
    </xf>
    <xf numFmtId="0" fontId="35" fillId="0" borderId="0"/>
    <xf numFmtId="0" fontId="35" fillId="0" borderId="0"/>
    <xf numFmtId="0" fontId="35" fillId="0" borderId="0"/>
    <xf numFmtId="0" fontId="33" fillId="25" borderId="38" applyNumberFormat="0" applyProtection="0">
      <alignment horizontal="left" vertical="center" indent="1"/>
    </xf>
    <xf numFmtId="0" fontId="33" fillId="0" borderId="0"/>
    <xf numFmtId="0" fontId="60" fillId="0" borderId="0"/>
    <xf numFmtId="0" fontId="33" fillId="27" borderId="38" applyNumberFormat="0" applyProtection="0">
      <alignment horizontal="left" vertical="center" indent="1"/>
    </xf>
    <xf numFmtId="0" fontId="35" fillId="0" borderId="0"/>
    <xf numFmtId="0" fontId="35" fillId="0" borderId="0"/>
    <xf numFmtId="0" fontId="35" fillId="0" borderId="0"/>
    <xf numFmtId="0" fontId="35" fillId="0" borderId="0"/>
    <xf numFmtId="0" fontId="33" fillId="27" borderId="38" applyNumberFormat="0" applyProtection="0">
      <alignment horizontal="left" vertical="center" indent="1"/>
    </xf>
    <xf numFmtId="0" fontId="35" fillId="0" borderId="0"/>
    <xf numFmtId="0" fontId="33" fillId="27" borderId="38" applyNumberFormat="0" applyProtection="0">
      <alignment horizontal="left" vertical="center" indent="1"/>
    </xf>
    <xf numFmtId="0" fontId="35" fillId="0" borderId="0"/>
    <xf numFmtId="0" fontId="33" fillId="29" borderId="38" applyNumberFormat="0" applyProtection="0">
      <alignment horizontal="left" vertical="center" indent="1"/>
    </xf>
    <xf numFmtId="0" fontId="35" fillId="0" borderId="0"/>
    <xf numFmtId="0" fontId="33" fillId="0" borderId="0"/>
    <xf numFmtId="0" fontId="6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27" borderId="38" applyNumberFormat="0" applyProtection="0">
      <alignment horizontal="left" vertical="center" indent="1"/>
    </xf>
    <xf numFmtId="0" fontId="35" fillId="0" borderId="0"/>
    <xf numFmtId="0" fontId="33" fillId="27" borderId="38" applyNumberFormat="0" applyProtection="0">
      <alignment horizontal="left" vertical="center" indent="1"/>
    </xf>
    <xf numFmtId="0" fontId="35" fillId="0" borderId="0"/>
    <xf numFmtId="0" fontId="33" fillId="29" borderId="38" applyNumberFormat="0" applyProtection="0">
      <alignment horizontal="left" vertical="center" indent="1"/>
    </xf>
    <xf numFmtId="0" fontId="35"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9" fontId="1" fillId="0" borderId="0" applyFont="0" applyFill="0" applyBorder="0" applyAlignment="0" applyProtection="0"/>
    <xf numFmtId="0" fontId="65" fillId="0" borderId="0"/>
    <xf numFmtId="0" fontId="33" fillId="0" borderId="0"/>
    <xf numFmtId="3" fontId="64" fillId="32" borderId="39" applyFont="0" applyFill="0" applyProtection="0">
      <alignment horizontal="right"/>
    </xf>
    <xf numFmtId="0" fontId="59" fillId="39" borderId="39" applyNumberFormat="0" applyFont="0" applyBorder="0" applyAlignment="0" applyProtection="0">
      <alignment horizontal="center"/>
    </xf>
    <xf numFmtId="3" fontId="59" fillId="41" borderId="39" applyFont="0" applyProtection="0">
      <alignment horizontal="right"/>
    </xf>
    <xf numFmtId="9" fontId="59" fillId="41" borderId="39" applyFont="0" applyProtection="0">
      <alignment horizontal="right"/>
    </xf>
    <xf numFmtId="0" fontId="59" fillId="41" borderId="41" applyNumberFormat="0" applyFont="0" applyBorder="0" applyAlignment="0" applyProtection="0">
      <alignment horizontal="left"/>
    </xf>
    <xf numFmtId="173" fontId="59" fillId="40" borderId="39" applyFont="0" applyAlignment="0">
      <protection locked="0"/>
    </xf>
    <xf numFmtId="3" fontId="59" fillId="40" borderId="39" applyFont="0">
      <alignment horizontal="right"/>
      <protection locked="0"/>
    </xf>
    <xf numFmtId="10" fontId="59" fillId="40" borderId="39" applyFont="0">
      <alignment horizontal="right"/>
      <protection locked="0"/>
    </xf>
    <xf numFmtId="9" fontId="59" fillId="40" borderId="40" applyFont="0">
      <alignment horizontal="right"/>
      <protection locked="0"/>
    </xf>
    <xf numFmtId="0" fontId="59" fillId="40" borderId="39" applyFont="0">
      <alignment horizontal="center" wrapText="1"/>
      <protection locked="0"/>
    </xf>
    <xf numFmtId="49" fontId="59" fillId="40" borderId="39" applyFont="0" applyAlignment="0">
      <protection locked="0"/>
    </xf>
    <xf numFmtId="0" fontId="59" fillId="0" borderId="0"/>
    <xf numFmtId="10" fontId="59" fillId="42" borderId="39" applyFont="0">
      <alignment horizontal="right"/>
      <protection locked="0"/>
    </xf>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3" fontId="59" fillId="32" borderId="39" applyFont="0">
      <alignment horizontal="right"/>
    </xf>
    <xf numFmtId="172" fontId="59" fillId="32" borderId="39" applyFont="0">
      <alignment horizontal="right"/>
    </xf>
    <xf numFmtId="10" fontId="59" fillId="32" borderId="39" applyFont="0">
      <alignment horizontal="right"/>
    </xf>
    <xf numFmtId="1" fontId="59" fillId="43" borderId="39" applyFont="0">
      <alignment horizontal="right"/>
    </xf>
    <xf numFmtId="174" fontId="59" fillId="33" borderId="39" applyFont="0">
      <alignment horizontal="right"/>
    </xf>
    <xf numFmtId="1" fontId="59" fillId="33" borderId="39" applyFont="0">
      <alignment horizontal="right"/>
    </xf>
    <xf numFmtId="10" fontId="59" fillId="33" borderId="39" applyFont="0">
      <alignment horizontal="right"/>
    </xf>
    <xf numFmtId="9" fontId="59" fillId="33" borderId="39" applyFont="0">
      <alignment horizontal="right"/>
    </xf>
    <xf numFmtId="0" fontId="59" fillId="33" borderId="39" applyFont="0">
      <alignment horizontal="center" wrapText="1"/>
      <protection locked="0"/>
    </xf>
    <xf numFmtId="49" fontId="59" fillId="33" borderId="39" applyFont="0"/>
    <xf numFmtId="0" fontId="66" fillId="32" borderId="42" applyNumberFormat="0" applyFill="0" applyBorder="0" applyAlignment="0" applyProtection="0">
      <alignment horizontal="left"/>
    </xf>
    <xf numFmtId="167" fontId="33" fillId="0" borderId="0" applyFont="0" applyFill="0" applyBorder="0" applyAlignment="0" applyProtection="0"/>
    <xf numFmtId="0" fontId="15" fillId="44" borderId="0"/>
    <xf numFmtId="0" fontId="5" fillId="0" borderId="0"/>
    <xf numFmtId="0" fontId="15" fillId="44" borderId="0"/>
    <xf numFmtId="0" fontId="71"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65" fillId="50" borderId="0" applyNumberFormat="0" applyBorder="0" applyAlignment="0" applyProtection="0"/>
    <xf numFmtId="0" fontId="65"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65" fillId="50" borderId="0" applyNumberFormat="0" applyBorder="0" applyAlignment="0" applyProtection="0"/>
    <xf numFmtId="0" fontId="65" fillId="58" borderId="0" applyNumberFormat="0" applyBorder="0" applyAlignment="0" applyProtection="0"/>
    <xf numFmtId="0" fontId="71" fillId="51" borderId="0" applyNumberFormat="0" applyBorder="0" applyAlignment="0" applyProtection="0"/>
    <xf numFmtId="0" fontId="71" fillId="48" borderId="0" applyNumberFormat="0" applyBorder="0" applyAlignment="0" applyProtection="0"/>
    <xf numFmtId="0" fontId="65" fillId="59" borderId="0" applyNumberFormat="0" applyBorder="0" applyAlignment="0" applyProtection="0"/>
    <xf numFmtId="0" fontId="65" fillId="60" borderId="0" applyNumberFormat="0" applyBorder="0" applyAlignment="0" applyProtection="0"/>
    <xf numFmtId="0" fontId="71" fillId="48" borderId="0" applyNumberFormat="0" applyBorder="0" applyAlignment="0" applyProtection="0"/>
    <xf numFmtId="0" fontId="71" fillId="61" borderId="0" applyNumberFormat="0" applyBorder="0" applyAlignment="0" applyProtection="0"/>
    <xf numFmtId="0" fontId="65" fillId="62" borderId="0" applyNumberFormat="0" applyBorder="0" applyAlignment="0" applyProtection="0"/>
    <xf numFmtId="0" fontId="65" fillId="63" borderId="0" applyNumberFormat="0" applyBorder="0" applyAlignment="0" applyProtection="0"/>
    <xf numFmtId="0" fontId="71" fillId="64" borderId="0" applyNumberFormat="0" applyBorder="0" applyAlignment="0" applyProtection="0"/>
    <xf numFmtId="0" fontId="72" fillId="62" borderId="0" applyNumberFormat="0" applyBorder="0" applyAlignment="0" applyProtection="0"/>
    <xf numFmtId="0" fontId="73" fillId="65" borderId="44" applyNumberFormat="0" applyAlignment="0" applyProtection="0"/>
    <xf numFmtId="0" fontId="74" fillId="57" borderId="33" applyNumberFormat="0" applyAlignment="0" applyProtection="0"/>
    <xf numFmtId="0" fontId="75" fillId="66" borderId="0" applyNumberFormat="0" applyBorder="0" applyAlignment="0" applyProtection="0"/>
    <xf numFmtId="0" fontId="75" fillId="67" borderId="0" applyNumberFormat="0" applyBorder="0" applyAlignment="0" applyProtection="0"/>
    <xf numFmtId="0" fontId="75" fillId="68" borderId="0" applyNumberFormat="0" applyBorder="0" applyAlignment="0" applyProtection="0"/>
    <xf numFmtId="0" fontId="65" fillId="55" borderId="0" applyNumberFormat="0" applyBorder="0" applyAlignment="0" applyProtection="0"/>
    <xf numFmtId="0" fontId="76" fillId="0" borderId="45" applyNumberFormat="0" applyFill="0" applyAlignment="0" applyProtection="0"/>
    <xf numFmtId="0" fontId="77" fillId="0" borderId="46" applyNumberFormat="0" applyFill="0" applyAlignment="0" applyProtection="0"/>
    <xf numFmtId="0" fontId="78" fillId="0" borderId="47" applyNumberFormat="0" applyFill="0" applyAlignment="0" applyProtection="0"/>
    <xf numFmtId="0" fontId="78" fillId="0" borderId="0" applyNumberFormat="0" applyFill="0" applyBorder="0" applyAlignment="0" applyProtection="0"/>
    <xf numFmtId="0" fontId="79" fillId="63" borderId="44" applyNumberFormat="0" applyAlignment="0" applyProtection="0"/>
    <xf numFmtId="0" fontId="80" fillId="0" borderId="48" applyNumberFormat="0" applyFill="0" applyAlignment="0" applyProtection="0"/>
    <xf numFmtId="0" fontId="80" fillId="63" borderId="0" applyNumberFormat="0" applyBorder="0" applyAlignment="0" applyProtection="0"/>
    <xf numFmtId="0" fontId="27" fillId="62" borderId="44" applyNumberFormat="0" applyFont="0" applyAlignment="0" applyProtection="0"/>
    <xf numFmtId="0" fontId="81" fillId="65" borderId="36" applyNumberFormat="0" applyAlignment="0" applyProtection="0"/>
    <xf numFmtId="4" fontId="27" fillId="31" borderId="44" applyNumberFormat="0" applyProtection="0">
      <alignment vertical="center"/>
    </xf>
    <xf numFmtId="4" fontId="84" fillId="34" borderId="44" applyNumberFormat="0" applyProtection="0">
      <alignment vertical="center"/>
    </xf>
    <xf numFmtId="4" fontId="27" fillId="34" borderId="44" applyNumberFormat="0" applyProtection="0">
      <alignment horizontal="left" vertical="center" indent="1"/>
    </xf>
    <xf numFmtId="0" fontId="68" fillId="31" borderId="38" applyNumberFormat="0" applyProtection="0">
      <alignment horizontal="left" vertical="top" indent="1"/>
    </xf>
    <xf numFmtId="4" fontId="27" fillId="16" borderId="44" applyNumberFormat="0" applyProtection="0">
      <alignment horizontal="left" vertical="center" indent="1"/>
    </xf>
    <xf numFmtId="4" fontId="27" fillId="5" borderId="44" applyNumberFormat="0" applyProtection="0">
      <alignment horizontal="right" vertical="center"/>
    </xf>
    <xf numFmtId="4" fontId="27" fillId="69" borderId="44" applyNumberFormat="0" applyProtection="0">
      <alignment horizontal="right" vertical="center"/>
    </xf>
    <xf numFmtId="4" fontId="27" fillId="21" borderId="49" applyNumberFormat="0" applyProtection="0">
      <alignment horizontal="right" vertical="center"/>
    </xf>
    <xf numFmtId="4" fontId="27" fillId="13" borderId="44" applyNumberFormat="0" applyProtection="0">
      <alignment horizontal="right" vertical="center"/>
    </xf>
    <xf numFmtId="4" fontId="27" fillId="17" borderId="44" applyNumberFormat="0" applyProtection="0">
      <alignment horizontal="right" vertical="center"/>
    </xf>
    <xf numFmtId="4" fontId="27" fillId="23" borderId="44" applyNumberFormat="0" applyProtection="0">
      <alignment horizontal="right" vertical="center"/>
    </xf>
    <xf numFmtId="4" fontId="27" fillId="22" borderId="44" applyNumberFormat="0" applyProtection="0">
      <alignment horizontal="right" vertical="center"/>
    </xf>
    <xf numFmtId="4" fontId="27" fillId="35" borderId="44" applyNumberFormat="0" applyProtection="0">
      <alignment horizontal="right" vertical="center"/>
    </xf>
    <xf numFmtId="4" fontId="27" fillId="12" borderId="44" applyNumberFormat="0" applyProtection="0">
      <alignment horizontal="right" vertical="center"/>
    </xf>
    <xf numFmtId="4" fontId="27" fillId="36" borderId="49" applyNumberFormat="0" applyProtection="0">
      <alignment horizontal="left" vertical="center" indent="1"/>
    </xf>
    <xf numFmtId="4" fontId="59" fillId="70" borderId="49" applyNumberFormat="0" applyProtection="0">
      <alignment horizontal="left" vertical="center" indent="1"/>
    </xf>
    <xf numFmtId="4" fontId="59" fillId="70" borderId="49" applyNumberFormat="0" applyProtection="0">
      <alignment horizontal="left" vertical="center" indent="1"/>
    </xf>
    <xf numFmtId="4" fontId="27" fillId="26" borderId="44" applyNumberFormat="0" applyProtection="0">
      <alignment horizontal="right" vertical="center"/>
    </xf>
    <xf numFmtId="4" fontId="27" fillId="30" borderId="49" applyNumberFormat="0" applyProtection="0">
      <alignment horizontal="left" vertical="center" indent="1"/>
    </xf>
    <xf numFmtId="4" fontId="27" fillId="26" borderId="49" applyNumberFormat="0" applyProtection="0">
      <alignment horizontal="left" vertical="center" indent="1"/>
    </xf>
    <xf numFmtId="0" fontId="27" fillId="24" borderId="44" applyNumberFormat="0" applyProtection="0">
      <alignment horizontal="left" vertical="center" indent="1"/>
    </xf>
    <xf numFmtId="0" fontId="27" fillId="70" borderId="38" applyNumberFormat="0" applyProtection="0">
      <alignment horizontal="left" vertical="top" indent="1"/>
    </xf>
    <xf numFmtId="0" fontId="27" fillId="71" borderId="44" applyNumberFormat="0" applyProtection="0">
      <alignment horizontal="left" vertical="center" indent="1"/>
    </xf>
    <xf numFmtId="0" fontId="27" fillId="26" borderId="38" applyNumberFormat="0" applyProtection="0">
      <alignment horizontal="left" vertical="top" indent="1"/>
    </xf>
    <xf numFmtId="0" fontId="27" fillId="10" borderId="44" applyNumberFormat="0" applyProtection="0">
      <alignment horizontal="left" vertical="center" indent="1"/>
    </xf>
    <xf numFmtId="0" fontId="27" fillId="10" borderId="38" applyNumberFormat="0" applyProtection="0">
      <alignment horizontal="left" vertical="top" indent="1"/>
    </xf>
    <xf numFmtId="0" fontId="27" fillId="30" borderId="44" applyNumberFormat="0" applyProtection="0">
      <alignment horizontal="left" vertical="center" indent="1"/>
    </xf>
    <xf numFmtId="0" fontId="27" fillId="30" borderId="38" applyNumberFormat="0" applyProtection="0">
      <alignment horizontal="left" vertical="top" indent="1"/>
    </xf>
    <xf numFmtId="0" fontId="27" fillId="72" borderId="50" applyNumberFormat="0">
      <protection locked="0"/>
    </xf>
    <xf numFmtId="0" fontId="10" fillId="70" borderId="51" applyBorder="0"/>
    <xf numFmtId="4" fontId="67" fillId="19" borderId="38" applyNumberFormat="0" applyProtection="0">
      <alignment vertical="center"/>
    </xf>
    <xf numFmtId="4" fontId="84" fillId="37" borderId="39" applyNumberFormat="0" applyProtection="0">
      <alignment vertical="center"/>
    </xf>
    <xf numFmtId="4" fontId="67" fillId="24" borderId="38" applyNumberFormat="0" applyProtection="0">
      <alignment horizontal="left" vertical="center" indent="1"/>
    </xf>
    <xf numFmtId="0" fontId="67" fillId="19" borderId="38" applyNumberFormat="0" applyProtection="0">
      <alignment horizontal="left" vertical="top" indent="1"/>
    </xf>
    <xf numFmtId="4" fontId="27" fillId="0" borderId="44" applyNumberFormat="0" applyProtection="0">
      <alignment horizontal="right" vertical="center"/>
    </xf>
    <xf numFmtId="4" fontId="84" fillId="32" borderId="44" applyNumberFormat="0" applyProtection="0">
      <alignment horizontal="right" vertical="center"/>
    </xf>
    <xf numFmtId="4" fontId="27" fillId="16" borderId="44" applyNumberFormat="0" applyProtection="0">
      <alignment horizontal="left" vertical="center" indent="1"/>
    </xf>
    <xf numFmtId="0" fontId="67" fillId="26" borderId="38" applyNumberFormat="0" applyProtection="0">
      <alignment horizontal="left" vertical="top" indent="1"/>
    </xf>
    <xf numFmtId="4" fontId="69" fillId="38" borderId="49" applyNumberFormat="0" applyProtection="0">
      <alignment horizontal="left" vertical="center" indent="1"/>
    </xf>
    <xf numFmtId="0" fontId="27" fillId="73" borderId="39"/>
    <xf numFmtId="4" fontId="70" fillId="72" borderId="44" applyNumberFormat="0" applyProtection="0">
      <alignment horizontal="right" vertical="center"/>
    </xf>
    <xf numFmtId="0" fontId="82" fillId="0" borderId="0" applyNumberFormat="0" applyFill="0" applyBorder="0" applyAlignment="0" applyProtection="0"/>
    <xf numFmtId="0" fontId="75" fillId="0" borderId="52" applyNumberFormat="0" applyFill="0" applyAlignment="0" applyProtection="0"/>
    <xf numFmtId="0" fontId="83" fillId="0" borderId="0" applyNumberFormat="0" applyFill="0" applyBorder="0" applyAlignment="0" applyProtection="0"/>
    <xf numFmtId="0" fontId="15" fillId="44" borderId="0"/>
    <xf numFmtId="0" fontId="15" fillId="44" borderId="0"/>
    <xf numFmtId="0" fontId="33" fillId="0" borderId="0"/>
    <xf numFmtId="9" fontId="33" fillId="0" borderId="0" applyFont="0" applyFill="0" applyBorder="0" applyAlignment="0" applyProtection="0"/>
    <xf numFmtId="167" fontId="1" fillId="0" borderId="0" applyFont="0" applyFill="0" applyBorder="0" applyAlignment="0" applyProtection="0"/>
    <xf numFmtId="0" fontId="1" fillId="0" borderId="0"/>
    <xf numFmtId="0" fontId="18" fillId="0" borderId="0">
      <alignment horizontal="left" vertical="center" wrapText="1"/>
    </xf>
    <xf numFmtId="0" fontId="18" fillId="0" borderId="0">
      <alignment horizontal="left" vertical="center" wrapText="1"/>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167" fontId="33" fillId="0" borderId="0" applyFont="0" applyFill="0" applyBorder="0" applyAlignment="0" applyProtection="0"/>
    <xf numFmtId="0" fontId="85" fillId="0" borderId="0" applyNumberFormat="0" applyFill="0" applyBorder="0" applyAlignment="0" applyProtection="0"/>
    <xf numFmtId="43" fontId="5" fillId="0" borderId="0" applyFont="0" applyFill="0" applyBorder="0" applyAlignment="0" applyProtection="0"/>
  </cellStyleXfs>
  <cellXfs count="423">
    <xf numFmtId="0" fontId="0" fillId="0" borderId="0" xfId="0"/>
    <xf numFmtId="0" fontId="8" fillId="0" borderId="0" xfId="0" applyFont="1"/>
    <xf numFmtId="0" fontId="9" fillId="0" borderId="0" xfId="0" applyFont="1"/>
    <xf numFmtId="164" fontId="10" fillId="0" borderId="0" xfId="0" applyNumberFormat="1" applyFont="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wrapText="1"/>
    </xf>
    <xf numFmtId="0" fontId="8" fillId="0" borderId="0" xfId="0" applyFont="1" applyFill="1" applyBorder="1"/>
    <xf numFmtId="0" fontId="12" fillId="0" borderId="1" xfId="0" applyFont="1" applyFill="1" applyBorder="1" applyAlignment="1">
      <alignment horizontal="center" vertical="center" wrapText="1"/>
    </xf>
    <xf numFmtId="0" fontId="13" fillId="0" borderId="0" xfId="0" applyFont="1" applyBorder="1" applyAlignment="1">
      <alignment horizontal="left"/>
    </xf>
    <xf numFmtId="3" fontId="14" fillId="0" borderId="0" xfId="0" applyNumberFormat="1" applyFont="1" applyFill="1" applyBorder="1"/>
    <xf numFmtId="0" fontId="15" fillId="0" borderId="0" xfId="0" applyFont="1" applyFill="1" applyBorder="1" applyAlignment="1">
      <alignment horizontal="left" vertical="center" wrapText="1" indent="1"/>
    </xf>
    <xf numFmtId="3" fontId="15" fillId="0" borderId="0" xfId="0" applyNumberFormat="1" applyFont="1" applyFill="1" applyBorder="1" applyAlignment="1">
      <alignment horizontal="right" vertical="center"/>
    </xf>
    <xf numFmtId="10" fontId="14" fillId="0" borderId="0" xfId="1" applyNumberFormat="1" applyFont="1" applyFill="1" applyBorder="1"/>
    <xf numFmtId="10" fontId="15" fillId="0" borderId="0" xfId="1" applyNumberFormat="1" applyFont="1" applyFill="1" applyBorder="1" applyAlignment="1">
      <alignment horizontal="right" vertical="center"/>
    </xf>
    <xf numFmtId="0" fontId="15" fillId="0" borderId="0" xfId="0" applyFont="1" applyFill="1" applyBorder="1" applyAlignment="1">
      <alignment horizontal="left" vertical="center" wrapText="1" indent="2"/>
    </xf>
    <xf numFmtId="0" fontId="14" fillId="0" borderId="0" xfId="0" applyFont="1" applyFill="1" applyBorder="1" applyAlignment="1">
      <alignment horizontal="left" indent="2"/>
    </xf>
    <xf numFmtId="10" fontId="14" fillId="0" borderId="0" xfId="0" applyNumberFormat="1" applyFont="1" applyFill="1" applyBorder="1"/>
    <xf numFmtId="0" fontId="13" fillId="0" borderId="0" xfId="0" applyFont="1" applyFill="1" applyBorder="1" applyAlignment="1">
      <alignment horizontal="left"/>
    </xf>
    <xf numFmtId="0" fontId="14" fillId="0" borderId="0" xfId="0" applyFont="1" applyFill="1" applyBorder="1" applyAlignment="1">
      <alignment horizontal="left"/>
    </xf>
    <xf numFmtId="0" fontId="16" fillId="2" borderId="0" xfId="0" applyFont="1" applyFill="1" applyBorder="1"/>
    <xf numFmtId="0" fontId="8" fillId="0" borderId="0" xfId="0" applyNumberFormat="1" applyFont="1" applyFill="1" applyAlignment="1">
      <alignment vertical="center" wrapText="1"/>
    </xf>
    <xf numFmtId="0" fontId="13" fillId="0" borderId="0" xfId="0" applyFont="1" applyFill="1" applyBorder="1" applyAlignment="1"/>
    <xf numFmtId="0" fontId="12" fillId="0" borderId="2"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wrapText="1" indent="1"/>
    </xf>
    <xf numFmtId="3" fontId="12" fillId="0" borderId="0" xfId="0" applyNumberFormat="1" applyFont="1" applyFill="1" applyBorder="1" applyAlignment="1">
      <alignment horizontal="right" vertical="center"/>
    </xf>
    <xf numFmtId="0" fontId="12" fillId="0" borderId="3" xfId="0" applyFont="1" applyFill="1" applyBorder="1" applyAlignment="1">
      <alignment horizontal="left" indent="1"/>
    </xf>
    <xf numFmtId="3" fontId="12" fillId="0" borderId="3" xfId="0" applyNumberFormat="1" applyFont="1" applyFill="1" applyBorder="1" applyAlignment="1">
      <alignment horizontal="right" vertical="center"/>
    </xf>
    <xf numFmtId="0" fontId="12" fillId="0" borderId="3" xfId="0" applyFont="1" applyFill="1" applyBorder="1" applyAlignment="1">
      <alignment vertical="center" wrapText="1"/>
    </xf>
    <xf numFmtId="0" fontId="14" fillId="0" borderId="0" xfId="0" applyFont="1"/>
    <xf numFmtId="0" fontId="14" fillId="0" borderId="0" xfId="0" quotePrefix="1" applyFont="1"/>
    <xf numFmtId="0" fontId="12" fillId="0" borderId="3" xfId="0" applyFont="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0" xfId="0" applyFont="1" applyFill="1" applyBorder="1"/>
    <xf numFmtId="0" fontId="13" fillId="0" borderId="3" xfId="2" applyFont="1" applyBorder="1" applyAlignment="1">
      <alignment horizontal="center" vertical="center" wrapText="1"/>
    </xf>
    <xf numFmtId="0" fontId="14" fillId="0" borderId="0" xfId="2" applyFont="1" applyFill="1" applyBorder="1" applyAlignment="1">
      <alignment vertical="center"/>
    </xf>
    <xf numFmtId="0" fontId="13" fillId="0" borderId="1" xfId="2" applyFont="1" applyBorder="1" applyAlignment="1">
      <alignment horizontal="center" vertical="center" wrapText="1"/>
    </xf>
    <xf numFmtId="0" fontId="14" fillId="0" borderId="2" xfId="2" applyFont="1" applyFill="1" applyBorder="1" applyAlignment="1">
      <alignment vertical="center"/>
    </xf>
    <xf numFmtId="0" fontId="7" fillId="2" borderId="0" xfId="0" applyNumberFormat="1" applyFont="1" applyFill="1" applyBorder="1" applyAlignment="1" applyProtection="1">
      <alignment horizontal="left" vertical="center"/>
    </xf>
    <xf numFmtId="0" fontId="12" fillId="0" borderId="8" xfId="0" applyFont="1" applyFill="1" applyBorder="1" applyAlignment="1">
      <alignment vertical="center" wrapText="1"/>
    </xf>
    <xf numFmtId="0" fontId="0" fillId="0" borderId="8" xfId="0"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3" fontId="12" fillId="0" borderId="3"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49" fontId="19" fillId="0" borderId="0" xfId="3" applyNumberFormat="1" applyFont="1" applyFill="1" applyBorder="1" applyAlignment="1">
      <alignment horizontal="left" vertical="center" wrapText="1"/>
    </xf>
    <xf numFmtId="0" fontId="12" fillId="0" borderId="3" xfId="2" applyFont="1" applyFill="1" applyBorder="1" applyAlignment="1">
      <alignment horizontal="center" vertical="center" wrapText="1"/>
    </xf>
    <xf numFmtId="49" fontId="22" fillId="0" borderId="4" xfId="3" applyNumberFormat="1" applyFont="1" applyFill="1" applyBorder="1" applyAlignment="1">
      <alignment horizontal="left" vertical="center" wrapText="1"/>
    </xf>
    <xf numFmtId="0" fontId="14" fillId="0" borderId="0" xfId="0" applyFont="1" applyBorder="1" applyAlignment="1">
      <alignment vertical="center"/>
    </xf>
    <xf numFmtId="10" fontId="15" fillId="0" borderId="0" xfId="1" applyNumberFormat="1" applyFont="1" applyFill="1" applyBorder="1" applyAlignment="1">
      <alignment horizontal="center" vertical="center"/>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0" fontId="14" fillId="0" borderId="0" xfId="0" applyFont="1" applyFill="1" applyBorder="1"/>
    <xf numFmtId="0" fontId="15" fillId="0" borderId="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5" fillId="0" borderId="0" xfId="0" applyFont="1" applyFill="1" applyBorder="1" applyAlignment="1">
      <alignment horizontal="justify" vertical="center"/>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14" fontId="12" fillId="0" borderId="12"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4"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0" fontId="15" fillId="0" borderId="4" xfId="0" applyFont="1" applyFill="1" applyBorder="1" applyAlignment="1">
      <alignment horizontal="justify" vertical="center" wrapText="1"/>
    </xf>
    <xf numFmtId="3" fontId="15" fillId="0" borderId="4" xfId="0" applyNumberFormat="1" applyFont="1" applyFill="1" applyBorder="1" applyAlignment="1">
      <alignment horizontal="center" vertical="center"/>
    </xf>
    <xf numFmtId="0" fontId="15" fillId="0" borderId="0" xfId="0" applyFont="1" applyFill="1" applyBorder="1" applyAlignment="1">
      <alignment horizontal="left" vertical="justify"/>
    </xf>
    <xf numFmtId="0" fontId="15" fillId="0" borderId="0" xfId="0" applyFont="1" applyFill="1" applyBorder="1" applyAlignment="1">
      <alignment vertical="justify"/>
    </xf>
    <xf numFmtId="0" fontId="15" fillId="0" borderId="3" xfId="0" applyFont="1" applyFill="1" applyBorder="1" applyAlignment="1">
      <alignment vertical="justify" wrapText="1"/>
    </xf>
    <xf numFmtId="3" fontId="14" fillId="0" borderId="0" xfId="0" applyNumberFormat="1" applyFont="1" applyFill="1" applyBorder="1" applyAlignment="1">
      <alignment horizontal="center" vertical="center"/>
    </xf>
    <xf numFmtId="0" fontId="0" fillId="0" borderId="0" xfId="0" applyFill="1"/>
    <xf numFmtId="0" fontId="14" fillId="0" borderId="5" xfId="0" applyFont="1" applyBorder="1"/>
    <xf numFmtId="0" fontId="13" fillId="0" borderId="13" xfId="0" applyFont="1" applyBorder="1" applyAlignment="1">
      <alignment horizontal="center" vertical="center"/>
    </xf>
    <xf numFmtId="0" fontId="14" fillId="0" borderId="0" xfId="0" applyFont="1" applyBorder="1" applyAlignment="1">
      <alignment horizontal="center" vertical="center"/>
    </xf>
    <xf numFmtId="9" fontId="14" fillId="0" borderId="8" xfId="1" applyFont="1" applyFill="1" applyBorder="1" applyAlignment="1">
      <alignment horizontal="center" vertical="center"/>
    </xf>
    <xf numFmtId="0" fontId="7" fillId="2" borderId="0" xfId="0" applyNumberFormat="1" applyFont="1" applyFill="1" applyBorder="1" applyAlignment="1" applyProtection="1">
      <alignment vertical="center"/>
    </xf>
    <xf numFmtId="0" fontId="0" fillId="0" borderId="6" xfId="0" applyBorder="1"/>
    <xf numFmtId="0" fontId="14" fillId="0" borderId="6"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0" fillId="0" borderId="5" xfId="0" applyBorder="1"/>
    <xf numFmtId="0" fontId="12" fillId="0" borderId="6" xfId="0" applyFont="1" applyFill="1" applyBorder="1" applyAlignment="1">
      <alignment horizontal="center" vertical="center" wrapText="1"/>
    </xf>
    <xf numFmtId="10" fontId="15" fillId="0" borderId="8" xfId="1" applyNumberFormat="1" applyFont="1" applyFill="1" applyBorder="1" applyAlignment="1">
      <alignment horizontal="right"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14" fontId="13" fillId="0" borderId="2" xfId="0" applyNumberFormat="1" applyFont="1" applyBorder="1" applyAlignment="1">
      <alignment horizontal="center"/>
    </xf>
    <xf numFmtId="0" fontId="14" fillId="0" borderId="10" xfId="0" applyFont="1" applyBorder="1" applyAlignment="1">
      <alignment horizontal="center" vertical="center"/>
    </xf>
    <xf numFmtId="0" fontId="14" fillId="0" borderId="6" xfId="0" applyFont="1" applyBorder="1" applyAlignment="1">
      <alignment vertical="center"/>
    </xf>
    <xf numFmtId="0" fontId="12" fillId="0" borderId="6" xfId="0" applyFont="1" applyFill="1" applyBorder="1" applyAlignment="1">
      <alignment horizontal="left" vertical="center" wrapText="1"/>
    </xf>
    <xf numFmtId="14" fontId="13" fillId="0" borderId="6"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20" fillId="0" borderId="0" xfId="0" applyFont="1" applyFill="1" applyBorder="1" applyAlignment="1">
      <alignment horizontal="left" inden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left" wrapText="1" indent="1"/>
    </xf>
    <xf numFmtId="0" fontId="21" fillId="0" borderId="0" xfId="0" applyFont="1" applyFill="1" applyBorder="1" applyAlignment="1">
      <alignment horizontal="left" indent="1"/>
    </xf>
    <xf numFmtId="0" fontId="14" fillId="0" borderId="8"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14" fillId="3" borderId="0" xfId="0" applyNumberFormat="1" applyFont="1" applyFill="1" applyBorder="1" applyAlignment="1">
      <alignment vertical="center"/>
    </xf>
    <xf numFmtId="0" fontId="13" fillId="3" borderId="0" xfId="0" applyFont="1" applyFill="1" applyBorder="1" applyAlignment="1">
      <alignment vertical="top" wrapText="1"/>
    </xf>
    <xf numFmtId="0" fontId="14" fillId="0" borderId="0" xfId="0" applyFont="1" applyFill="1" applyBorder="1" applyAlignment="1">
      <alignment horizontal="left" vertical="center" wrapText="1" indent="2"/>
    </xf>
    <xf numFmtId="0" fontId="14" fillId="0" borderId="0" xfId="0" applyFont="1" applyFill="1" applyBorder="1" applyAlignment="1">
      <alignment horizontal="left" wrapText="1"/>
    </xf>
    <xf numFmtId="0" fontId="13" fillId="3" borderId="8"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xf numFmtId="3" fontId="13" fillId="0" borderId="0" xfId="0" applyNumberFormat="1" applyFont="1" applyFill="1" applyBorder="1" applyAlignment="1">
      <alignment horizontal="right" vertical="center"/>
    </xf>
    <xf numFmtId="0" fontId="13" fillId="0" borderId="8" xfId="0" applyFont="1" applyFill="1" applyBorder="1"/>
    <xf numFmtId="166" fontId="13" fillId="0" borderId="8" xfId="1" applyNumberFormat="1" applyFont="1" applyFill="1" applyBorder="1"/>
    <xf numFmtId="0" fontId="13"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3" fillId="3" borderId="10" xfId="0" applyFont="1" applyFill="1" applyBorder="1" applyAlignment="1">
      <alignment vertical="top" wrapText="1"/>
    </xf>
    <xf numFmtId="3" fontId="14"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3" fontId="14" fillId="3" borderId="10" xfId="0" applyNumberFormat="1" applyFont="1" applyFill="1" applyBorder="1" applyAlignment="1">
      <alignment vertical="center"/>
    </xf>
    <xf numFmtId="0" fontId="14" fillId="0" borderId="10" xfId="0" applyFont="1" applyFill="1" applyBorder="1" applyAlignment="1">
      <alignment horizontal="left" wrapText="1"/>
    </xf>
    <xf numFmtId="0" fontId="14" fillId="0" borderId="8" xfId="0" applyFont="1" applyFill="1" applyBorder="1" applyAlignment="1">
      <alignment horizontal="center" vertical="center"/>
    </xf>
    <xf numFmtId="3" fontId="14" fillId="0" borderId="0" xfId="0" applyNumberFormat="1" applyFont="1" applyFill="1" applyBorder="1" applyAlignment="1">
      <alignment horizontal="right" vertical="center"/>
    </xf>
    <xf numFmtId="0" fontId="21" fillId="0" borderId="0" xfId="0" applyFont="1" applyFill="1" applyBorder="1" applyAlignment="1">
      <alignment horizontal="left" indent="2"/>
    </xf>
    <xf numFmtId="0" fontId="21" fillId="0" borderId="0" xfId="0" applyFont="1" applyFill="1" applyBorder="1" applyAlignment="1">
      <alignment horizontal="left" wrapText="1" indent="2"/>
    </xf>
    <xf numFmtId="0" fontId="21" fillId="0" borderId="0" xfId="0" applyFont="1" applyFill="1" applyBorder="1" applyAlignment="1">
      <alignment horizontal="left" wrapText="1" indent="3"/>
    </xf>
    <xf numFmtId="0" fontId="14" fillId="0" borderId="0" xfId="0" applyFont="1" applyFill="1" applyBorder="1" applyAlignment="1">
      <alignment horizontal="left" wrapText="1" indent="2"/>
    </xf>
    <xf numFmtId="0" fontId="14" fillId="0" borderId="0" xfId="0" applyFont="1" applyFill="1" applyBorder="1" applyAlignment="1">
      <alignment horizontal="left" wrapText="1" indent="4"/>
    </xf>
    <xf numFmtId="3" fontId="14" fillId="3" borderId="0" xfId="0" applyNumberFormat="1" applyFont="1" applyFill="1" applyBorder="1" applyAlignment="1">
      <alignment horizontal="right" vertical="center"/>
    </xf>
    <xf numFmtId="0" fontId="13" fillId="0" borderId="10" xfId="0" applyFont="1" applyFill="1" applyBorder="1"/>
    <xf numFmtId="3" fontId="13" fillId="0" borderId="10" xfId="0" applyNumberFormat="1" applyFont="1" applyFill="1" applyBorder="1" applyAlignment="1">
      <alignment horizontal="right" vertical="center"/>
    </xf>
    <xf numFmtId="3" fontId="13" fillId="3" borderId="10" xfId="0" applyNumberFormat="1" applyFont="1" applyFill="1" applyBorder="1" applyAlignment="1">
      <alignment horizontal="right" vertical="center"/>
    </xf>
    <xf numFmtId="0" fontId="21" fillId="0" borderId="0" xfId="0" applyFont="1" applyFill="1" applyBorder="1" applyAlignment="1">
      <alignment horizontal="left" vertical="center" indent="2"/>
    </xf>
    <xf numFmtId="3" fontId="14" fillId="3" borderId="8" xfId="0" applyNumberFormat="1" applyFont="1" applyFill="1" applyBorder="1"/>
    <xf numFmtId="3" fontId="13" fillId="3" borderId="0" xfId="0" applyNumberFormat="1" applyFont="1" applyFill="1" applyBorder="1" applyAlignment="1">
      <alignment horizontal="right" vertical="center"/>
    </xf>
    <xf numFmtId="3" fontId="13" fillId="3" borderId="8" xfId="0" applyNumberFormat="1" applyFont="1" applyFill="1" applyBorder="1"/>
    <xf numFmtId="0" fontId="25" fillId="2" borderId="0" xfId="4" applyNumberFormat="1" applyFill="1" applyBorder="1" applyAlignment="1" applyProtection="1">
      <alignment vertical="center"/>
    </xf>
    <xf numFmtId="0" fontId="20" fillId="0" borderId="0" xfId="2" applyFont="1" applyFill="1" applyBorder="1" applyAlignment="1">
      <alignment horizontal="left" vertical="center" wrapText="1" indent="1"/>
    </xf>
    <xf numFmtId="0" fontId="12" fillId="0" borderId="3"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20" fillId="0" borderId="0" xfId="2" applyFont="1" applyFill="1" applyBorder="1" applyAlignment="1">
      <alignment horizontal="left" vertical="center" wrapText="1" indent="2"/>
    </xf>
    <xf numFmtId="0" fontId="15" fillId="0" borderId="0"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3" xfId="2" applyFont="1" applyBorder="1" applyAlignment="1">
      <alignment vertical="center" wrapText="1"/>
    </xf>
    <xf numFmtId="3" fontId="15" fillId="0" borderId="0" xfId="2" applyNumberFormat="1" applyFont="1" applyFill="1" applyBorder="1" applyAlignment="1">
      <alignment horizontal="center" vertical="center"/>
    </xf>
    <xf numFmtId="0" fontId="12" fillId="0" borderId="3"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19" xfId="2" applyFont="1" applyBorder="1" applyAlignment="1">
      <alignment vertical="center" wrapText="1"/>
    </xf>
    <xf numFmtId="0" fontId="12" fillId="0" borderId="19" xfId="2" applyFont="1" applyBorder="1" applyAlignment="1">
      <alignment horizontal="center" vertical="center" wrapText="1"/>
    </xf>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4" fillId="3" borderId="26" xfId="0" applyNumberFormat="1" applyFont="1" applyFill="1" applyBorder="1" applyAlignment="1">
      <alignment horizontal="right" vertical="center"/>
    </xf>
    <xf numFmtId="3" fontId="14" fillId="3" borderId="27" xfId="0" applyNumberFormat="1" applyFont="1" applyFill="1" applyBorder="1" applyAlignment="1">
      <alignment horizontal="right" vertical="center"/>
    </xf>
    <xf numFmtId="0" fontId="12" fillId="0" borderId="2" xfId="2" applyFont="1" applyBorder="1" applyAlignment="1">
      <alignment vertical="center" wrapText="1"/>
    </xf>
    <xf numFmtId="0" fontId="15" fillId="0" borderId="0" xfId="0" applyFont="1"/>
    <xf numFmtId="0" fontId="12" fillId="0" borderId="0" xfId="2" applyFont="1" applyBorder="1" applyAlignment="1">
      <alignment vertical="center" wrapText="1"/>
    </xf>
    <xf numFmtId="0" fontId="15" fillId="0" borderId="0" xfId="2" applyFont="1" applyFill="1" applyBorder="1" applyAlignment="1">
      <alignment horizontal="center" vertical="center" wrapText="1"/>
    </xf>
    <xf numFmtId="0" fontId="0" fillId="0" borderId="0" xfId="0" applyAlignment="1">
      <alignment horizontal="left"/>
    </xf>
    <xf numFmtId="0" fontId="13" fillId="0" borderId="3" xfId="2" applyFont="1" applyBorder="1" applyAlignment="1">
      <alignment vertical="center"/>
    </xf>
    <xf numFmtId="0" fontId="21" fillId="0" borderId="0" xfId="2" applyFont="1" applyFill="1" applyBorder="1" applyAlignment="1">
      <alignment horizontal="left" vertical="center" indent="2"/>
    </xf>
    <xf numFmtId="0" fontId="13" fillId="0" borderId="3" xfId="2" applyFont="1" applyFill="1" applyBorder="1" applyAlignment="1">
      <alignment vertical="center"/>
    </xf>
    <xf numFmtId="0" fontId="13" fillId="0" borderId="3" xfId="2" applyFont="1" applyBorder="1" applyAlignment="1">
      <alignment horizontal="center"/>
    </xf>
    <xf numFmtId="0" fontId="13" fillId="0" borderId="2" xfId="2" applyFont="1" applyBorder="1" applyAlignment="1">
      <alignment horizontal="center"/>
    </xf>
    <xf numFmtId="0" fontId="14" fillId="0" borderId="0" xfId="2" applyFont="1" applyFill="1" applyBorder="1" applyAlignment="1">
      <alignment vertical="center" wrapText="1"/>
    </xf>
    <xf numFmtId="0" fontId="21" fillId="0" borderId="0" xfId="2" applyFont="1" applyFill="1" applyBorder="1" applyAlignment="1">
      <alignment horizontal="left" vertical="center" wrapText="1" indent="2"/>
    </xf>
    <xf numFmtId="0" fontId="15" fillId="0" borderId="3" xfId="0" applyFont="1" applyFill="1" applyBorder="1" applyAlignment="1">
      <alignment horizontal="left" vertical="center" wrapText="1" indent="2"/>
    </xf>
    <xf numFmtId="3" fontId="15" fillId="3" borderId="0" xfId="2" applyNumberFormat="1" applyFont="1" applyFill="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left" vertical="center"/>
    </xf>
    <xf numFmtId="0" fontId="14" fillId="0" borderId="6" xfId="0" quotePrefix="1" applyFont="1" applyBorder="1"/>
    <xf numFmtId="0" fontId="13" fillId="0" borderId="3" xfId="2" applyFont="1" applyBorder="1" applyAlignment="1">
      <alignment horizontal="left"/>
    </xf>
    <xf numFmtId="0" fontId="14" fillId="0" borderId="0" xfId="2" applyFont="1" applyFill="1" applyBorder="1"/>
    <xf numFmtId="0" fontId="14" fillId="0" borderId="0" xfId="2" applyFont="1" applyFill="1" applyBorder="1" applyAlignment="1">
      <alignment horizontal="left" indent="2"/>
    </xf>
    <xf numFmtId="0" fontId="14" fillId="0" borderId="0" xfId="2" applyFont="1" applyFill="1" applyBorder="1" applyAlignment="1">
      <alignment wrapText="1"/>
    </xf>
    <xf numFmtId="0" fontId="14" fillId="0" borderId="0" xfId="2" applyFont="1" applyFill="1" applyBorder="1" applyAlignment="1">
      <alignment horizontal="left" vertical="center" wrapText="1"/>
    </xf>
    <xf numFmtId="0" fontId="13" fillId="0" borderId="3" xfId="2" applyFont="1" applyFill="1" applyBorder="1" applyAlignment="1">
      <alignment horizontal="left" vertical="center" wrapText="1"/>
    </xf>
    <xf numFmtId="9" fontId="13" fillId="0" borderId="3" xfId="2" applyNumberFormat="1" applyFont="1" applyBorder="1" applyAlignment="1">
      <alignment horizontal="center"/>
    </xf>
    <xf numFmtId="0" fontId="13" fillId="0" borderId="3" xfId="2" applyFont="1" applyFill="1" applyBorder="1"/>
    <xf numFmtId="0" fontId="13" fillId="0" borderId="2" xfId="2" applyFont="1" applyBorder="1" applyAlignment="1">
      <alignment horizontal="left" vertical="center"/>
    </xf>
    <xf numFmtId="0" fontId="15" fillId="0" borderId="0" xfId="2" applyFont="1" applyFill="1" applyBorder="1" applyAlignment="1">
      <alignment horizontal="left" vertical="center" wrapText="1" indent="1"/>
    </xf>
    <xf numFmtId="0" fontId="12"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2" fillId="0" borderId="8" xfId="2" applyFont="1" applyFill="1" applyBorder="1" applyAlignment="1">
      <alignment horizontal="left" vertical="center" wrapText="1" indent="1"/>
    </xf>
    <xf numFmtId="0" fontId="12" fillId="0" borderId="0" xfId="2" applyFont="1" applyFill="1" applyBorder="1" applyAlignment="1">
      <alignment wrapText="1"/>
    </xf>
    <xf numFmtId="1" fontId="15" fillId="0" borderId="0" xfId="8" applyNumberFormat="1" applyFont="1" applyFill="1" applyBorder="1" applyAlignment="1">
      <alignment horizontal="center" vertical="center" wrapText="1"/>
    </xf>
    <xf numFmtId="0" fontId="12" fillId="0" borderId="5" xfId="2" applyFont="1" applyFill="1" applyBorder="1" applyAlignment="1">
      <alignment vertical="center" wrapText="1"/>
    </xf>
    <xf numFmtId="0" fontId="12" fillId="0" borderId="5" xfId="2" applyFont="1" applyFill="1" applyBorder="1" applyAlignment="1">
      <alignment horizontal="center" vertical="center" wrapText="1"/>
    </xf>
    <xf numFmtId="3" fontId="15" fillId="0" borderId="3" xfId="2" applyNumberFormat="1" applyFont="1" applyFill="1" applyBorder="1" applyAlignment="1">
      <alignment horizontal="center" vertical="center"/>
    </xf>
    <xf numFmtId="0" fontId="15" fillId="0" borderId="0" xfId="2" applyFont="1" applyFill="1" applyBorder="1" applyAlignment="1">
      <alignment horizontal="left" wrapText="1"/>
    </xf>
    <xf numFmtId="0" fontId="15" fillId="0" borderId="0" xfId="2" applyFont="1" applyFill="1" applyBorder="1" applyAlignment="1">
      <alignment horizontal="left" wrapText="1" indent="2"/>
    </xf>
    <xf numFmtId="0" fontId="12" fillId="0" borderId="6" xfId="2" applyFont="1" applyFill="1" applyBorder="1" applyAlignment="1">
      <alignment horizontal="left" vertical="center" wrapText="1"/>
    </xf>
    <xf numFmtId="9" fontId="12" fillId="3" borderId="6" xfId="8" applyFont="1" applyFill="1" applyBorder="1" applyAlignment="1">
      <alignment horizontal="center" vertical="center" wrapText="1"/>
    </xf>
    <xf numFmtId="0" fontId="12" fillId="0" borderId="10" xfId="2" applyFont="1" applyFill="1" applyBorder="1" applyAlignment="1">
      <alignment wrapText="1"/>
    </xf>
    <xf numFmtId="3" fontId="15" fillId="0" borderId="10" xfId="2" applyNumberFormat="1" applyFont="1" applyFill="1" applyBorder="1" applyAlignment="1">
      <alignment horizontal="center" vertical="center"/>
    </xf>
    <xf numFmtId="0" fontId="15" fillId="0" borderId="3" xfId="2" applyFont="1" applyFill="1" applyBorder="1" applyAlignment="1">
      <alignment horizontal="left" wrapText="1" indent="2"/>
    </xf>
    <xf numFmtId="0" fontId="15" fillId="0" borderId="3" xfId="2" applyFont="1" applyFill="1" applyBorder="1" applyAlignment="1">
      <alignment horizontal="left" wrapText="1"/>
    </xf>
    <xf numFmtId="0" fontId="12" fillId="0" borderId="9" xfId="2" applyFont="1" applyFill="1" applyBorder="1" applyAlignment="1">
      <alignment horizontal="left" wrapText="1"/>
    </xf>
    <xf numFmtId="0" fontId="14" fillId="0" borderId="0" xfId="2" applyFont="1" applyFill="1" applyBorder="1" applyAlignment="1">
      <alignment horizontal="left" vertical="center"/>
    </xf>
    <xf numFmtId="0" fontId="13" fillId="0" borderId="0" xfId="2" applyFont="1" applyBorder="1" applyAlignment="1">
      <alignment horizontal="left" vertical="center"/>
    </xf>
    <xf numFmtId="0" fontId="13" fillId="0" borderId="0" xfId="2" applyFont="1" applyFill="1" applyBorder="1" applyAlignment="1">
      <alignment horizontal="left" vertical="center"/>
    </xf>
    <xf numFmtId="0" fontId="13" fillId="0" borderId="8" xfId="0" applyFont="1" applyBorder="1" applyAlignment="1">
      <alignment horizontal="center" vertical="center"/>
    </xf>
    <xf numFmtId="0" fontId="15" fillId="0" borderId="0" xfId="0" applyFont="1" applyFill="1" applyBorder="1" applyAlignment="1"/>
    <xf numFmtId="3" fontId="15" fillId="0" borderId="0" xfId="0" applyNumberFormat="1" applyFont="1" applyBorder="1" applyAlignment="1">
      <alignment horizontal="right" indent="1"/>
    </xf>
    <xf numFmtId="3" fontId="27"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10" fontId="15" fillId="0" borderId="3"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15"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wrapText="1" indent="2"/>
    </xf>
    <xf numFmtId="0" fontId="15" fillId="0" borderId="0" xfId="0" applyFont="1" applyFill="1" applyBorder="1" applyAlignment="1">
      <alignment horizontal="left" vertical="center" wrapText="1" indent="3"/>
    </xf>
    <xf numFmtId="0" fontId="14" fillId="0" borderId="0" xfId="0" applyFont="1" applyFill="1" applyBorder="1" applyAlignment="1">
      <alignment horizontal="left" indent="3"/>
    </xf>
    <xf numFmtId="0" fontId="15" fillId="0" borderId="8" xfId="0" applyFont="1" applyFill="1" applyBorder="1" applyAlignment="1">
      <alignment horizontal="left" vertical="center" wrapText="1" indent="2"/>
    </xf>
    <xf numFmtId="0" fontId="28" fillId="0" borderId="0" xfId="0" applyFont="1" applyFill="1" applyBorder="1"/>
    <xf numFmtId="0" fontId="0" fillId="2" borderId="0" xfId="0" applyFill="1"/>
    <xf numFmtId="0" fontId="29" fillId="2" borderId="0" xfId="0" applyFont="1" applyFill="1" applyBorder="1"/>
    <xf numFmtId="0" fontId="13" fillId="0" borderId="0" xfId="0" applyFont="1" applyFill="1" applyAlignment="1">
      <alignment horizontal="left"/>
    </xf>
    <xf numFmtId="0" fontId="13" fillId="2" borderId="0" xfId="0" applyFont="1" applyFill="1" applyAlignment="1">
      <alignment horizontal="left"/>
    </xf>
    <xf numFmtId="0" fontId="14" fillId="0" borderId="0" xfId="0" applyFont="1" applyFill="1"/>
    <xf numFmtId="0" fontId="14" fillId="2" borderId="0" xfId="0" applyFont="1" applyFill="1"/>
    <xf numFmtId="0" fontId="13" fillId="0" borderId="0" xfId="0" applyFont="1" applyAlignment="1">
      <alignment horizontal="left"/>
    </xf>
    <xf numFmtId="14" fontId="14" fillId="0" borderId="0" xfId="0" applyNumberFormat="1" applyFont="1" applyFill="1" applyAlignment="1">
      <alignment horizontal="right"/>
    </xf>
    <xf numFmtId="0" fontId="14" fillId="0" borderId="0" xfId="0" applyFont="1" applyAlignment="1">
      <alignment horizontal="right"/>
    </xf>
    <xf numFmtId="0" fontId="15" fillId="0" borderId="0" xfId="4" applyFont="1" applyFill="1" applyBorder="1"/>
    <xf numFmtId="0" fontId="30" fillId="0" borderId="0" xfId="0" applyFont="1" applyFill="1" applyAlignment="1"/>
    <xf numFmtId="0" fontId="13" fillId="0" borderId="0" xfId="0" applyFont="1" applyFill="1" applyAlignment="1"/>
    <xf numFmtId="0" fontId="30" fillId="0" borderId="6" xfId="0" applyFont="1" applyFill="1" applyBorder="1" applyAlignment="1"/>
    <xf numFmtId="0" fontId="15" fillId="2" borderId="0" xfId="0" applyFont="1" applyFill="1" applyBorder="1" applyAlignment="1">
      <alignment horizontal="center"/>
    </xf>
    <xf numFmtId="0" fontId="15" fillId="2" borderId="0" xfId="0" applyFont="1" applyFill="1" applyBorder="1"/>
    <xf numFmtId="0" fontId="15" fillId="0" borderId="0" xfId="4" applyFont="1" applyFill="1" applyBorder="1" applyAlignment="1">
      <alignment horizontal="left"/>
    </xf>
    <xf numFmtId="0" fontId="15" fillId="0" borderId="8" xfId="4" applyFont="1" applyFill="1" applyBorder="1"/>
    <xf numFmtId="3" fontId="12" fillId="0" borderId="10" xfId="0" applyNumberFormat="1" applyFont="1" applyFill="1" applyBorder="1" applyAlignment="1">
      <alignment horizontal="center" vertical="center"/>
    </xf>
    <xf numFmtId="10" fontId="15" fillId="0" borderId="0" xfId="0" applyNumberFormat="1" applyFont="1" applyFill="1" applyBorder="1" applyAlignment="1">
      <alignment horizontal="center" vertical="center"/>
    </xf>
    <xf numFmtId="0" fontId="15" fillId="0" borderId="4" xfId="0" applyFont="1" applyFill="1" applyBorder="1" applyAlignment="1">
      <alignment horizontal="center" vertical="center"/>
    </xf>
    <xf numFmtId="3" fontId="15" fillId="0" borderId="10" xfId="0" applyNumberFormat="1" applyFont="1" applyFill="1" applyBorder="1" applyAlignment="1">
      <alignment horizontal="center" vertical="center"/>
    </xf>
    <xf numFmtId="0" fontId="15" fillId="0" borderId="10" xfId="0" applyFont="1" applyFill="1" applyBorder="1" applyAlignment="1">
      <alignment horizontal="justify" vertical="center" wrapText="1"/>
    </xf>
    <xf numFmtId="14" fontId="12" fillId="0" borderId="10" xfId="0" applyNumberFormat="1" applyFont="1" applyFill="1" applyBorder="1" applyAlignment="1">
      <alignment horizontal="center" vertical="center"/>
    </xf>
    <xf numFmtId="0" fontId="12" fillId="0" borderId="15" xfId="2" applyFont="1" applyFill="1" applyBorder="1" applyAlignment="1">
      <alignment horizontal="center" vertical="center" wrapText="1"/>
    </xf>
    <xf numFmtId="0" fontId="13" fillId="0" borderId="6" xfId="0" applyFont="1" applyFill="1" applyBorder="1" applyAlignment="1"/>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10" fontId="0" fillId="0" borderId="0" xfId="0" applyNumberFormat="1"/>
    <xf numFmtId="0" fontId="12" fillId="0" borderId="3" xfId="2" applyFont="1" applyBorder="1" applyAlignment="1">
      <alignment horizontal="left" vertical="center" wrapText="1"/>
    </xf>
    <xf numFmtId="3" fontId="0" fillId="0" borderId="0" xfId="0" applyNumberFormat="1"/>
    <xf numFmtId="3" fontId="14" fillId="0" borderId="0" xfId="0" applyNumberFormat="1" applyFont="1" applyFill="1" applyBorder="1" applyAlignment="1">
      <alignment horizontal="right" vertical="center"/>
    </xf>
    <xf numFmtId="0" fontId="0" fillId="0" borderId="0" xfId="0"/>
    <xf numFmtId="0" fontId="12" fillId="0" borderId="2" xfId="2" applyFont="1" applyBorder="1" applyAlignment="1">
      <alignment horizontal="left" vertical="center" wrapText="1"/>
    </xf>
    <xf numFmtId="0" fontId="15" fillId="0" borderId="0" xfId="2" applyFont="1" applyAlignment="1">
      <alignment horizontal="left" vertical="center" wrapText="1"/>
    </xf>
    <xf numFmtId="0" fontId="15" fillId="0" borderId="4" xfId="2" applyFont="1" applyBorder="1" applyAlignment="1">
      <alignment horizontal="left" vertical="center" wrapText="1"/>
    </xf>
    <xf numFmtId="0" fontId="12" fillId="0" borderId="0" xfId="2" applyFont="1" applyAlignment="1">
      <alignment horizontal="left" vertical="center" wrapText="1"/>
    </xf>
    <xf numFmtId="49" fontId="19" fillId="0" borderId="2" xfId="3" applyNumberFormat="1" applyFont="1" applyBorder="1">
      <alignment horizontal="left" vertical="center" wrapText="1"/>
    </xf>
    <xf numFmtId="3" fontId="15" fillId="0" borderId="2" xfId="3" applyNumberFormat="1" applyFont="1" applyBorder="1" applyAlignment="1">
      <alignment horizontal="center" vertical="center" wrapText="1"/>
    </xf>
    <xf numFmtId="49" fontId="19" fillId="0" borderId="0" xfId="3" applyNumberFormat="1" applyFont="1">
      <alignment horizontal="left" vertical="center" wrapText="1"/>
    </xf>
    <xf numFmtId="3" fontId="15" fillId="0" borderId="0" xfId="3" applyNumberFormat="1" applyFont="1" applyAlignment="1">
      <alignment horizontal="center" vertical="center" wrapText="1"/>
    </xf>
    <xf numFmtId="49" fontId="21" fillId="0" borderId="0" xfId="3" applyNumberFormat="1" applyFont="1" applyAlignment="1">
      <alignment horizontal="left" vertical="center" wrapText="1" indent="1"/>
    </xf>
    <xf numFmtId="0" fontId="15" fillId="0" borderId="0" xfId="2" applyFont="1" applyAlignment="1">
      <alignment wrapText="1"/>
    </xf>
    <xf numFmtId="49" fontId="13" fillId="0" borderId="4" xfId="3" applyNumberFormat="1" applyFont="1" applyBorder="1">
      <alignment horizontal="left" vertical="center" wrapText="1"/>
    </xf>
    <xf numFmtId="3" fontId="12" fillId="0" borderId="4" xfId="3" applyNumberFormat="1" applyFont="1" applyBorder="1" applyAlignment="1">
      <alignment horizontal="center" vertical="center" wrapText="1"/>
    </xf>
    <xf numFmtId="3" fontId="20" fillId="0" borderId="0" xfId="3" applyNumberFormat="1" applyFont="1" applyAlignment="1">
      <alignment horizontal="center" vertical="center" wrapText="1"/>
    </xf>
    <xf numFmtId="3" fontId="15" fillId="0" borderId="9" xfId="3" applyNumberFormat="1" applyFont="1" applyBorder="1" applyAlignment="1">
      <alignment horizontal="center" vertical="center" wrapText="1"/>
    </xf>
    <xf numFmtId="3" fontId="20" fillId="0" borderId="0" xfId="3" quotePrefix="1" applyNumberFormat="1" applyFont="1" applyAlignment="1">
      <alignment horizontal="center" vertical="center" wrapText="1"/>
    </xf>
    <xf numFmtId="3" fontId="12" fillId="0" borderId="0" xfId="3" applyNumberFormat="1" applyFont="1" applyAlignment="1">
      <alignment horizontal="center" vertical="center" wrapText="1"/>
    </xf>
    <xf numFmtId="49" fontId="20" fillId="0" borderId="0" xfId="3" applyNumberFormat="1" applyFont="1" applyAlignment="1">
      <alignment horizontal="left" vertical="center" wrapText="1" indent="1"/>
    </xf>
    <xf numFmtId="49" fontId="20" fillId="0" borderId="0" xfId="3" applyNumberFormat="1" applyFont="1" applyAlignment="1">
      <alignment horizontal="left" vertical="center" wrapText="1" indent="2"/>
    </xf>
    <xf numFmtId="49" fontId="20" fillId="0" borderId="0" xfId="3" applyNumberFormat="1" applyFont="1" applyAlignment="1">
      <alignment horizontal="left" vertical="center" wrapText="1" indent="3"/>
    </xf>
    <xf numFmtId="49" fontId="15" fillId="0" borderId="0" xfId="3" applyNumberFormat="1" applyFont="1">
      <alignment horizontal="left" vertical="center" wrapText="1"/>
    </xf>
    <xf numFmtId="49" fontId="22" fillId="0" borderId="0" xfId="3" applyNumberFormat="1" applyFont="1">
      <alignment horizontal="left" vertical="center" wrapText="1"/>
    </xf>
    <xf numFmtId="164" fontId="0" fillId="0" borderId="0" xfId="2894" applyNumberFormat="1" applyFont="1"/>
    <xf numFmtId="0" fontId="15" fillId="0" borderId="0" xfId="2" applyFont="1" applyAlignment="1">
      <alignment horizontal="left" wrapText="1" indent="1"/>
    </xf>
    <xf numFmtId="164" fontId="0" fillId="0" borderId="0" xfId="2894" applyNumberFormat="1" applyFont="1" applyFill="1"/>
    <xf numFmtId="0" fontId="0" fillId="0" borderId="0" xfId="0" applyFill="1" applyAlignment="1">
      <alignment horizontal="left" indent="1"/>
    </xf>
    <xf numFmtId="49" fontId="21" fillId="0" borderId="0" xfId="3" applyNumberFormat="1" applyFont="1" applyFill="1" applyBorder="1" applyAlignment="1">
      <alignment horizontal="left" vertical="center" wrapText="1"/>
    </xf>
    <xf numFmtId="49" fontId="19" fillId="0" borderId="0" xfId="3" applyNumberFormat="1" applyFont="1" applyFill="1" applyBorder="1" applyAlignment="1">
      <alignment horizontal="left" vertical="center" wrapText="1" indent="1"/>
    </xf>
    <xf numFmtId="166" fontId="12" fillId="0" borderId="0" xfId="1" applyNumberFormat="1" applyFont="1" applyFill="1" applyBorder="1" applyAlignment="1">
      <alignment horizontal="center" vertical="center"/>
    </xf>
    <xf numFmtId="166" fontId="12" fillId="0" borderId="10" xfId="1" applyNumberFormat="1" applyFont="1" applyFill="1" applyBorder="1" applyAlignment="1">
      <alignment horizontal="center" vertical="center"/>
    </xf>
    <xf numFmtId="1" fontId="0" fillId="0" borderId="0" xfId="0" applyNumberFormat="1"/>
    <xf numFmtId="3" fontId="14"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10" fontId="12" fillId="0" borderId="4" xfId="1" applyNumberFormat="1" applyFont="1" applyFill="1" applyBorder="1" applyAlignment="1">
      <alignment horizontal="center" vertical="center" wrapText="1"/>
    </xf>
    <xf numFmtId="3" fontId="15" fillId="0" borderId="0" xfId="3" applyNumberFormat="1" applyFont="1" applyFill="1" applyBorder="1" applyAlignment="1">
      <alignment horizontal="center" vertical="center" wrapText="1"/>
    </xf>
    <xf numFmtId="174" fontId="0" fillId="0" borderId="0" xfId="0" applyNumberFormat="1"/>
    <xf numFmtId="3" fontId="15" fillId="0" borderId="0" xfId="2" applyNumberFormat="1" applyFont="1" applyFill="1" applyBorder="1" applyAlignment="1">
      <alignment horizontal="center" vertical="center" wrapText="1"/>
    </xf>
    <xf numFmtId="165" fontId="15" fillId="0" borderId="0" xfId="2" applyNumberFormat="1" applyFont="1" applyFill="1" applyBorder="1" applyAlignment="1">
      <alignment horizontal="center" vertical="center"/>
    </xf>
    <xf numFmtId="3" fontId="15" fillId="3" borderId="0" xfId="2" applyNumberFormat="1" applyFont="1" applyFill="1" applyBorder="1" applyAlignment="1">
      <alignment horizontal="center" vertical="center" wrapText="1"/>
    </xf>
    <xf numFmtId="3" fontId="12" fillId="3" borderId="3" xfId="2" applyNumberFormat="1" applyFont="1" applyFill="1" applyBorder="1" applyAlignment="1">
      <alignment horizontal="center" vertical="center"/>
    </xf>
    <xf numFmtId="3" fontId="12" fillId="0" borderId="3" xfId="2" applyNumberFormat="1" applyFont="1" applyFill="1" applyBorder="1" applyAlignment="1">
      <alignment horizontal="center" vertical="center"/>
    </xf>
    <xf numFmtId="3" fontId="15" fillId="0" borderId="0" xfId="2" applyNumberFormat="1" applyFont="1" applyAlignment="1">
      <alignment horizontal="center" vertical="center" wrapText="1"/>
    </xf>
    <xf numFmtId="3" fontId="15" fillId="3" borderId="0" xfId="2" applyNumberFormat="1" applyFont="1" applyFill="1" applyAlignment="1">
      <alignment horizontal="center" vertical="center" wrapText="1"/>
    </xf>
    <xf numFmtId="3" fontId="15" fillId="0" borderId="0" xfId="2" applyNumberFormat="1" applyFont="1" applyAlignment="1">
      <alignment horizontal="center" wrapText="1"/>
    </xf>
    <xf numFmtId="3" fontId="15" fillId="0" borderId="0" xfId="2" applyNumberFormat="1" applyFont="1" applyAlignment="1">
      <alignment horizontal="center"/>
    </xf>
    <xf numFmtId="3" fontId="12" fillId="0" borderId="3" xfId="2" applyNumberFormat="1" applyFont="1" applyBorder="1" applyAlignment="1">
      <alignment horizontal="center"/>
    </xf>
    <xf numFmtId="3" fontId="15" fillId="0" borderId="0" xfId="2" applyNumberFormat="1" applyFont="1" applyAlignment="1">
      <alignment horizontal="center" vertical="center"/>
    </xf>
    <xf numFmtId="3" fontId="12" fillId="0" borderId="3" xfId="2" applyNumberFormat="1" applyFont="1" applyBorder="1" applyAlignment="1">
      <alignment horizontal="center" vertical="center"/>
    </xf>
    <xf numFmtId="3" fontId="15" fillId="0" borderId="17" xfId="2" applyNumberFormat="1" applyFont="1" applyBorder="1" applyAlignment="1">
      <alignment horizontal="center" vertical="center"/>
    </xf>
    <xf numFmtId="0" fontId="15" fillId="0" borderId="0" xfId="0" applyFont="1" applyAlignment="1">
      <alignment horizontal="center"/>
    </xf>
    <xf numFmtId="3" fontId="12" fillId="0" borderId="8" xfId="2" applyNumberFormat="1" applyFont="1" applyBorder="1" applyAlignment="1">
      <alignment horizontal="center" vertical="center"/>
    </xf>
    <xf numFmtId="3" fontId="12" fillId="0" borderId="28" xfId="2" applyNumberFormat="1" applyFont="1" applyBorder="1" applyAlignment="1">
      <alignment horizontal="center" vertical="center"/>
    </xf>
    <xf numFmtId="0" fontId="12" fillId="0" borderId="8" xfId="0" applyFont="1" applyBorder="1" applyAlignment="1">
      <alignment horizontal="center"/>
    </xf>
    <xf numFmtId="3" fontId="15" fillId="3" borderId="9" xfId="2" applyNumberFormat="1" applyFont="1" applyFill="1" applyBorder="1" applyAlignment="1">
      <alignment horizontal="center" vertical="center"/>
    </xf>
    <xf numFmtId="3" fontId="15" fillId="0" borderId="9"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9" fontId="12" fillId="3" borderId="0" xfId="2" applyNumberFormat="1" applyFont="1" applyFill="1" applyBorder="1" applyAlignment="1">
      <alignment horizontal="center" vertical="center" wrapText="1"/>
    </xf>
    <xf numFmtId="3" fontId="15" fillId="0" borderId="0" xfId="0" applyNumberFormat="1" applyFont="1" applyFill="1" applyBorder="1" applyAlignment="1">
      <alignment vertical="center"/>
    </xf>
    <xf numFmtId="3" fontId="12" fillId="0" borderId="8" xfId="0" applyNumberFormat="1" applyFont="1" applyFill="1" applyBorder="1" applyAlignment="1">
      <alignment vertical="center"/>
    </xf>
    <xf numFmtId="3" fontId="15" fillId="0" borderId="3" xfId="0" applyNumberFormat="1" applyFont="1" applyFill="1" applyBorder="1" applyAlignment="1">
      <alignment horizontal="center" vertical="center"/>
    </xf>
    <xf numFmtId="3" fontId="15" fillId="0" borderId="2" xfId="2" applyNumberFormat="1" applyFont="1" applyFill="1" applyBorder="1" applyAlignment="1">
      <alignment horizontal="center" vertical="center"/>
    </xf>
    <xf numFmtId="3" fontId="15" fillId="0" borderId="16" xfId="2" applyNumberFormat="1" applyFont="1" applyFill="1" applyBorder="1" applyAlignment="1">
      <alignment horizontal="center" vertical="center"/>
    </xf>
    <xf numFmtId="3" fontId="15" fillId="0" borderId="20" xfId="2" applyNumberFormat="1" applyFont="1" applyFill="1" applyBorder="1" applyAlignment="1">
      <alignment horizontal="center" vertical="center"/>
    </xf>
    <xf numFmtId="3" fontId="15" fillId="0" borderId="17" xfId="2" applyNumberFormat="1" applyFont="1" applyFill="1" applyBorder="1" applyAlignment="1">
      <alignment horizontal="center" vertical="center"/>
    </xf>
    <xf numFmtId="3" fontId="15" fillId="0" borderId="21" xfId="2" applyNumberFormat="1" applyFont="1" applyFill="1" applyBorder="1" applyAlignment="1">
      <alignment horizontal="center" vertical="center"/>
    </xf>
    <xf numFmtId="3" fontId="15" fillId="3" borderId="0" xfId="2" applyNumberFormat="1" applyFont="1" applyFill="1" applyBorder="1" applyAlignment="1">
      <alignment horizontal="center"/>
    </xf>
    <xf numFmtId="3" fontId="12" fillId="0" borderId="3" xfId="2" applyNumberFormat="1" applyFont="1" applyFill="1" applyBorder="1" applyAlignment="1">
      <alignment horizontal="center"/>
    </xf>
    <xf numFmtId="3" fontId="12" fillId="0" borderId="15" xfId="2" applyNumberFormat="1" applyFont="1" applyFill="1" applyBorder="1" applyAlignment="1">
      <alignment horizontal="center"/>
    </xf>
    <xf numFmtId="3" fontId="12" fillId="0" borderId="19" xfId="2" applyNumberFormat="1" applyFont="1" applyFill="1" applyBorder="1" applyAlignment="1">
      <alignment horizontal="center"/>
    </xf>
    <xf numFmtId="3" fontId="15" fillId="0" borderId="2" xfId="2" applyNumberFormat="1" applyFont="1" applyBorder="1" applyAlignment="1">
      <alignment vertical="center"/>
    </xf>
    <xf numFmtId="3" fontId="15" fillId="3" borderId="2" xfId="2" applyNumberFormat="1" applyFont="1" applyFill="1" applyBorder="1" applyAlignment="1">
      <alignment vertical="center"/>
    </xf>
    <xf numFmtId="3" fontId="15" fillId="0" borderId="0" xfId="2" applyNumberFormat="1" applyFont="1" applyAlignment="1">
      <alignment vertical="center"/>
    </xf>
    <xf numFmtId="3" fontId="15" fillId="3" borderId="0" xfId="2" applyNumberFormat="1" applyFont="1" applyFill="1" applyAlignment="1">
      <alignment vertical="center"/>
    </xf>
    <xf numFmtId="3" fontId="15" fillId="0" borderId="4" xfId="2" applyNumberFormat="1" applyFont="1" applyBorder="1" applyAlignment="1">
      <alignment vertical="center"/>
    </xf>
    <xf numFmtId="3" fontId="15" fillId="3" borderId="4" xfId="2" applyNumberFormat="1" applyFont="1" applyFill="1" applyBorder="1" applyAlignment="1">
      <alignment vertical="center"/>
    </xf>
    <xf numFmtId="3" fontId="15" fillId="3" borderId="9" xfId="2" applyNumberFormat="1" applyFont="1" applyFill="1" applyBorder="1" applyAlignment="1">
      <alignment vertical="center"/>
    </xf>
    <xf numFmtId="3" fontId="12" fillId="0" borderId="3" xfId="2" applyNumberFormat="1" applyFont="1" applyBorder="1"/>
    <xf numFmtId="3" fontId="15" fillId="0" borderId="0" xfId="7" applyNumberFormat="1" applyFont="1" applyFill="1" applyBorder="1" applyAlignment="1">
      <alignment horizontal="center" vertical="center"/>
    </xf>
    <xf numFmtId="3" fontId="12" fillId="0" borderId="3" xfId="7" applyNumberFormat="1" applyFont="1" applyFill="1" applyBorder="1" applyAlignment="1">
      <alignment horizontal="center" vertical="center"/>
    </xf>
    <xf numFmtId="3" fontId="15" fillId="0" borderId="0" xfId="3" applyNumberFormat="1" applyFont="1" applyFill="1" applyAlignment="1">
      <alignment horizontal="center" vertical="center" wrapText="1"/>
    </xf>
    <xf numFmtId="3" fontId="12" fillId="0" borderId="4" xfId="3" applyNumberFormat="1" applyFont="1" applyFill="1" applyBorder="1" applyAlignment="1">
      <alignment horizontal="center" vertical="center" wrapText="1"/>
    </xf>
    <xf numFmtId="3" fontId="14" fillId="0" borderId="0" xfId="3" applyNumberFormat="1" applyFont="1" applyAlignment="1">
      <alignment horizontal="center" vertical="center" wrapText="1"/>
    </xf>
    <xf numFmtId="3" fontId="13" fillId="0" borderId="0"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xf>
    <xf numFmtId="14" fontId="26" fillId="2" borderId="5" xfId="0" applyNumberFormat="1" applyFont="1" applyFill="1" applyBorder="1" applyAlignment="1">
      <alignment horizontal="center"/>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8" fillId="0" borderId="0" xfId="0" applyNumberFormat="1" applyFont="1" applyFill="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horizontal="left" wrapText="1"/>
    </xf>
    <xf numFmtId="0" fontId="27" fillId="0" borderId="0" xfId="0" applyNumberFormat="1" applyFont="1" applyFill="1" applyAlignment="1">
      <alignment horizontal="left" vertical="center" wrapText="1"/>
    </xf>
    <xf numFmtId="0" fontId="86" fillId="0" borderId="0" xfId="0" applyFont="1" applyAlignment="1">
      <alignment horizontal="left" wrapText="1"/>
    </xf>
    <xf numFmtId="0" fontId="15" fillId="0" borderId="0"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11" xfId="0" applyFont="1" applyFill="1" applyBorder="1" applyAlignment="1">
      <alignment horizontal="left" vertical="center" wrapText="1"/>
    </xf>
    <xf numFmtId="14" fontId="13" fillId="0" borderId="3" xfId="0" applyNumberFormat="1" applyFont="1" applyBorder="1" applyAlignment="1">
      <alignment horizontal="left"/>
    </xf>
    <xf numFmtId="0" fontId="15" fillId="0" borderId="0" xfId="0" applyFont="1" applyFill="1" applyBorder="1" applyAlignment="1">
      <alignment horizontal="left" wrapText="1"/>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4" fillId="0" borderId="2" xfId="0" applyFont="1" applyBorder="1" applyAlignment="1">
      <alignment horizontal="left" wrapText="1"/>
    </xf>
    <xf numFmtId="14" fontId="12" fillId="0" borderId="2" xfId="2"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11" xfId="0" applyFont="1" applyFill="1" applyBorder="1" applyAlignment="1">
      <alignment horizontal="left" vertical="center"/>
    </xf>
    <xf numFmtId="0" fontId="15" fillId="0" borderId="0" xfId="0" applyFont="1" applyAlignment="1">
      <alignment horizontal="left" wrapText="1"/>
    </xf>
    <xf numFmtId="14" fontId="12" fillId="0" borderId="1"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6" xfId="0" applyFont="1" applyFill="1" applyBorder="1" applyAlignment="1">
      <alignment horizontal="left" vertical="center" wrapText="1"/>
    </xf>
    <xf numFmtId="0" fontId="13" fillId="0" borderId="11" xfId="0" applyFont="1" applyFill="1" applyBorder="1" applyAlignment="1">
      <alignment horizontal="left"/>
    </xf>
    <xf numFmtId="0" fontId="13" fillId="0" borderId="6" xfId="0" applyFont="1" applyBorder="1" applyAlignment="1">
      <alignment horizontal="center" vertical="center" wrapText="1"/>
    </xf>
    <xf numFmtId="14" fontId="13" fillId="0" borderId="0" xfId="0" applyNumberFormat="1" applyFont="1" applyBorder="1" applyAlignment="1">
      <alignment horizontal="left"/>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lignment horizontal="left" vertical="center" wrapText="1"/>
    </xf>
    <xf numFmtId="0" fontId="12" fillId="0" borderId="14" xfId="2" applyFont="1" applyBorder="1" applyAlignment="1">
      <alignment horizontal="left" vertical="center" wrapText="1"/>
    </xf>
    <xf numFmtId="0" fontId="12" fillId="0" borderId="18" xfId="2" applyFont="1" applyBorder="1" applyAlignment="1">
      <alignment horizontal="left" vertical="center" wrapText="1"/>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3" xfId="2"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2" applyFont="1" applyBorder="1" applyAlignment="1">
      <alignment horizontal="center" vertical="center" wrapText="1"/>
    </xf>
    <xf numFmtId="0" fontId="12" fillId="0" borderId="18" xfId="2" applyFont="1" applyBorder="1" applyAlignment="1">
      <alignment horizontal="center" vertical="top" wrapText="1"/>
    </xf>
    <xf numFmtId="0" fontId="12" fillId="0" borderId="14" xfId="2" applyFont="1" applyBorder="1" applyAlignment="1">
      <alignment horizontal="center" vertical="top" wrapText="1"/>
    </xf>
    <xf numFmtId="0" fontId="12" fillId="0" borderId="18"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3" xfId="2" applyFont="1" applyBorder="1" applyAlignment="1">
      <alignment horizontal="left"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9" fontId="13" fillId="0" borderId="2" xfId="2" applyNumberFormat="1" applyFont="1" applyBorder="1" applyAlignment="1">
      <alignment horizontal="center" vertical="center" wrapText="1"/>
    </xf>
    <xf numFmtId="9" fontId="13" fillId="0" borderId="3" xfId="2" applyNumberFormat="1"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8" fillId="0" borderId="0" xfId="0" applyNumberFormat="1" applyFont="1" applyFill="1" applyAlignment="1">
      <alignment vertical="center" wrapText="1"/>
    </xf>
  </cellXfs>
  <cellStyles count="2895">
    <cellStyle name="1. jelölőszín 2" xfId="2886" xr:uid="{FE0971EA-1E71-451B-B438-434CF4141B25}"/>
    <cellStyle name="2. jelölőszín 2" xfId="2887" xr:uid="{D44DB1E9-11C9-44D5-BAC5-03949DDD3198}"/>
    <cellStyle name="20% - 1. jelölőszín 2" xfId="15" xr:uid="{B2A5238D-D024-4ABD-85E7-8D1B5A31738A}"/>
    <cellStyle name="20% - 2. jelölőszín 2" xfId="16" xr:uid="{93C74F3B-8EA4-40EC-98A9-1353A83D183C}"/>
    <cellStyle name="20% - 3. jelölőszín 2" xfId="17" xr:uid="{7E76D63C-3E99-407A-BEE5-CE49D918CA61}"/>
    <cellStyle name="20% - 4. jelölőszín 2" xfId="18" xr:uid="{6811E870-420E-455E-951E-55460FE21B49}"/>
    <cellStyle name="20% - 5. jelölőszín 2" xfId="19" xr:uid="{57707F3E-26AD-4325-9217-89B99C89BC8D}"/>
    <cellStyle name="20% - 6. jelölőszín 2" xfId="20" xr:uid="{69EAE55D-D735-48E5-9419-C87F8D0F92C0}"/>
    <cellStyle name="3. jelölőszín 2" xfId="2888" xr:uid="{999E4B4B-BF35-4A5F-A8C6-4D39CE01C244}"/>
    <cellStyle name="4. jelölőszín 2" xfId="2889" xr:uid="{DFB11FAB-20BB-40F4-9043-7F62C4AA550A}"/>
    <cellStyle name="40% - 1. jelölőszín 2" xfId="21" xr:uid="{D898E872-5195-4965-9BC4-BA031A3FD551}"/>
    <cellStyle name="40% - 2. jelölőszín 2" xfId="22" xr:uid="{39D1EFD1-4ADD-466E-AA82-797A711FF6E2}"/>
    <cellStyle name="40% - 3. jelölőszín 2" xfId="23" xr:uid="{972DAB55-FFB9-4A82-BD23-BB89C841E79A}"/>
    <cellStyle name="40% - 4. jelölőszín 2" xfId="24" xr:uid="{1E1C36CE-0850-49CE-873A-D0ECD9F7E50C}"/>
    <cellStyle name="40% - 5. jelölőszín 2" xfId="25" xr:uid="{B39584B2-1221-43C5-B804-4A344D93A280}"/>
    <cellStyle name="40% - 6. jelölőszín 2" xfId="26" xr:uid="{F3698A64-9DAA-449E-AEF5-6673EB6DAD40}"/>
    <cellStyle name="5. jelölőszín 2" xfId="2890" xr:uid="{DFF25537-31C9-47E7-BA5E-E2AF36F3CDE1}"/>
    <cellStyle name="6. jelölőszín 2" xfId="2891" xr:uid="{6A6E975D-820F-4D3F-AE6E-9675D4A3F3B1}"/>
    <cellStyle name="60% - 1. jelölőszín 2" xfId="27" xr:uid="{02A8B356-DCF2-43E3-9BF0-223495385DBD}"/>
    <cellStyle name="60% - 2. jelölőszín 2" xfId="28" xr:uid="{4E05AD5B-C730-4382-BB95-2F37BC17E693}"/>
    <cellStyle name="60% - 3. jelölőszín 2" xfId="29" xr:uid="{15FFF550-1887-4FB6-B946-E55FFE2E7042}"/>
    <cellStyle name="60% - 4. jelölőszín 2" xfId="30" xr:uid="{2CB12936-AC07-4496-A0D7-138BFC13195F}"/>
    <cellStyle name="60% - 5. jelölőszín 2" xfId="31" xr:uid="{8B436E5F-0A02-418D-988E-18913AD1A655}"/>
    <cellStyle name="60% - 6. jelölőszín 2" xfId="32" xr:uid="{3CE83483-35FF-443F-A113-62FAA992FFEF}"/>
    <cellStyle name="Accent1 - 20%" xfId="2795" xr:uid="{BD9EC46C-2EFB-4296-BF32-A7D7DE21CD3E}"/>
    <cellStyle name="Accent1 - 40%" xfId="2796" xr:uid="{6AC04FF4-6931-4D85-A8C0-EFA4D39A3CB7}"/>
    <cellStyle name="Accent1 - 60%" xfId="2797" xr:uid="{F095024F-F4A5-4ED2-B26D-2FBC91A58C15}"/>
    <cellStyle name="Accent2 - 20%" xfId="2799" xr:uid="{6D6E7B95-59AA-4562-A77F-B6550EEB25E6}"/>
    <cellStyle name="Accent2 - 40%" xfId="2800" xr:uid="{C8473AE9-8752-4ED6-B432-65B9C0A173C1}"/>
    <cellStyle name="Accent2 - 60%" xfId="2801" xr:uid="{5578E659-49FD-4DD2-8CC0-680F3D92F2A5}"/>
    <cellStyle name="Accent3 - 20%" xfId="2803" xr:uid="{585EF33F-80D5-4096-8E75-47E2B29E0E8B}"/>
    <cellStyle name="Accent3 - 40%" xfId="2804" xr:uid="{748BB948-94FD-4F72-84D4-C7378CDD4778}"/>
    <cellStyle name="Accent3 - 60%" xfId="2805" xr:uid="{9D14B672-431A-4F4A-98D9-5618E3D00113}"/>
    <cellStyle name="Accent4 - 20%" xfId="2807" xr:uid="{649C527E-5AAC-4C6B-AAF5-C0393AA55FEF}"/>
    <cellStyle name="Accent4 - 40%" xfId="2808" xr:uid="{2246E17D-76B3-4DDC-8914-9EF6AFE9D248}"/>
    <cellStyle name="Accent4 - 60%" xfId="2809" xr:uid="{40D3ED58-7381-47C6-990F-2350304ACFFC}"/>
    <cellStyle name="Accent5 - 20%" xfId="2811" xr:uid="{37E031A4-09FD-4D4B-8069-A7D2385258DA}"/>
    <cellStyle name="Accent5 - 40%" xfId="2812" xr:uid="{34D238BC-C99C-46D4-8C4A-E15760DC61F2}"/>
    <cellStyle name="Accent5 - 60%" xfId="2813" xr:uid="{7EB19D18-5619-409C-93B2-CE0DBE13DB79}"/>
    <cellStyle name="Accent6 - 20%" xfId="2815" xr:uid="{DEAAB8D8-3048-4CF0-8B52-C2DB85CA8C41}"/>
    <cellStyle name="Accent6 - 40%" xfId="2816" xr:uid="{CF677403-81C6-419C-A8C2-D8EEA671440E}"/>
    <cellStyle name="Accent6 - 60%" xfId="2817" xr:uid="{B4AF9681-EECB-46A1-8DF8-D5CC174A1231}"/>
    <cellStyle name="Bevitel 2" xfId="33" xr:uid="{855D546B-07FC-40CC-BE55-FAFABF52D9FB}"/>
    <cellStyle name="Bevitel 2 2" xfId="2829" xr:uid="{71FF87EC-8128-4015-BC3E-81C39F8A7F36}"/>
    <cellStyle name="checkExposure" xfId="2763" xr:uid="{A6183F4F-5D33-485B-B385-A7DCBB241B67}"/>
    <cellStyle name="Cím 2" xfId="34" xr:uid="{D9249FD1-A90D-4E85-B95F-2DEA1FE3CE32}"/>
    <cellStyle name="Címsor 1 2" xfId="2789" xr:uid="{EA5BFC28-9507-4C41-AC01-05AEFD6CE565}"/>
    <cellStyle name="Címsor 1 3" xfId="35" xr:uid="{5ADE90D7-EC3C-4A66-824F-41E7F2322F44}"/>
    <cellStyle name="Címsor 1 3 2" xfId="2825" xr:uid="{B20428B7-DA59-4515-9267-DF6EE5A7990F}"/>
    <cellStyle name="Címsor 2 2" xfId="36" xr:uid="{1E9AAE9B-3370-4C15-A15A-D286B4687967}"/>
    <cellStyle name="Címsor 2 2 2" xfId="2826" xr:uid="{34936E6E-37FB-4551-B2D1-1FE44C9476DB}"/>
    <cellStyle name="Címsor 3 2" xfId="37" xr:uid="{D94A395A-E084-4C3E-9D68-B0B4AB39545B}"/>
    <cellStyle name="Címsor 3 2 2" xfId="2827" xr:uid="{21E53D02-0CFF-48D8-8DA9-97179D04CA2C}"/>
    <cellStyle name="Címsor 4 2" xfId="38" xr:uid="{F17EC5F1-4A9A-44DA-BC6A-A33B960AD7DB}"/>
    <cellStyle name="Címsor 4 2 2" xfId="2828" xr:uid="{02160EF2-A3AB-4DBC-9006-237C8FC8B256}"/>
    <cellStyle name="Ellenőrzőcella 2" xfId="39" xr:uid="{D1F962EA-EF8C-436B-BC45-75655423AE24}"/>
    <cellStyle name="Ellenőrzőcella 2 2" xfId="2820" xr:uid="{664B457D-477E-42D3-A7E5-4D865835C1A7}"/>
    <cellStyle name="Emphasis 1" xfId="2821" xr:uid="{110EAB66-1B24-41C8-AE61-CD95CA686B2A}"/>
    <cellStyle name="Emphasis 2" xfId="2822" xr:uid="{78EC0BAD-67A0-4022-8E67-333BF0E24640}"/>
    <cellStyle name="Emphasis 3" xfId="2823" xr:uid="{936B9289-E818-4842-9DAD-91460C79C321}"/>
    <cellStyle name="Ezres" xfId="2894" builtinId="3"/>
    <cellStyle name="Ezres 2" xfId="7" xr:uid="{00000000-0005-0000-0000-000000000000}"/>
    <cellStyle name="Ezres 2 2" xfId="2790" xr:uid="{AE7D102B-E1F4-42EF-BE07-1BE8422FBDCF}"/>
    <cellStyle name="Ezres 3" xfId="6" xr:uid="{00000000-0005-0000-0000-000001000000}"/>
    <cellStyle name="Ezres 3 2" xfId="11" xr:uid="{7EF03BCC-AF43-44E2-A204-DD921950D24E}"/>
    <cellStyle name="Ezres 3 3" xfId="2892" xr:uid="{F0D87EFF-488F-4AD8-9087-7C01BC0FE40C}"/>
    <cellStyle name="Ezres 4" xfId="2882" xr:uid="{EE20B40A-4607-4568-B315-78F24072DBEB}"/>
    <cellStyle name="Figyelmeztetés 2" xfId="40" xr:uid="{D563731A-740D-4BF8-869A-155B011B8E95}"/>
    <cellStyle name="Figyelmeztetés 2 2" xfId="2877" xr:uid="{75064B2E-CF64-4C57-8C10-71C83B6C941D}"/>
    <cellStyle name="Followed Hyperlink_37D" xfId="41" xr:uid="{73C43104-7CFD-4329-AC1A-502F97304333}"/>
    <cellStyle name="greyed" xfId="2764" xr:uid="{45F96EAF-F5B4-428D-A13F-A1B70CD75FBD}"/>
    <cellStyle name="highlightExposure" xfId="2765" xr:uid="{8E6338E5-A825-488A-A657-04FCBDDE2503}"/>
    <cellStyle name="highlightPercentage" xfId="2766" xr:uid="{3EC1D62B-ECE2-4DE0-95CF-9F0BEBFF2764}"/>
    <cellStyle name="highlightText" xfId="2767" xr:uid="{F0D602E2-B7F8-4BAD-A561-6974151776B1}"/>
    <cellStyle name="Hivatkozás" xfId="4" builtinId="8"/>
    <cellStyle name="Hivatkozás 2" xfId="2893" xr:uid="{F5733677-C0F4-43B8-96C1-CE78F75773B1}"/>
    <cellStyle name="Hivatkozott cella 2" xfId="42" xr:uid="{8F6FF4F0-68F4-49EC-A5C0-E084F2323C7F}"/>
    <cellStyle name="Hivatkozott cella 2 2" xfId="2830" xr:uid="{5791AC8E-9389-472E-8B56-F150255F5371}"/>
    <cellStyle name="Hyperlink_37A" xfId="43" xr:uid="{F57E3C4A-4F6C-4E8E-8075-BCF605BDE06F}"/>
    <cellStyle name="inputDate" xfId="2768" xr:uid="{A5A04E1B-DF4C-4171-9326-954D157BEBE0}"/>
    <cellStyle name="inputExposure" xfId="2769" xr:uid="{73C47641-D045-4CD9-B753-4D1917D21732}"/>
    <cellStyle name="inputPD" xfId="2770" xr:uid="{8968110F-4BAA-4C55-8F07-CA15D906ABB3}"/>
    <cellStyle name="inputPercentage" xfId="2771" xr:uid="{98D16AAE-B1F7-480C-A30F-8B4B9FE4A65C}"/>
    <cellStyle name="inputSelection" xfId="2772" xr:uid="{0657AC2D-20F6-4A3B-979F-205C7C42B3EC}"/>
    <cellStyle name="inputText" xfId="2773" xr:uid="{B559E1C0-A1BB-4EF1-904D-7A29F641CEE4}"/>
    <cellStyle name="Jegyzet 2" xfId="45" xr:uid="{8441BC7E-E5DB-48F7-AB9D-7386E63CA8B9}"/>
    <cellStyle name="Jegyzet 3" xfId="44" xr:uid="{C30ED5D1-7EA6-4E7B-A9C1-21E5032180EC}"/>
    <cellStyle name="Jegyzet 3 2" xfId="2832" xr:uid="{E3215841-A197-498D-94A5-DD9C8E46479D}"/>
    <cellStyle name="Jelölőszín (1) 2" xfId="46" xr:uid="{5BB87853-98FD-4C66-B82A-9D2C5905D5EF}"/>
    <cellStyle name="Jelölőszín (1) 2 2" xfId="2794" xr:uid="{8D96DBCA-B0D4-4D8A-9569-440F1F956640}"/>
    <cellStyle name="Jelölőszín (2) 2" xfId="47" xr:uid="{68D2057B-704A-4E1A-97D5-69B0DDCA33D3}"/>
    <cellStyle name="Jelölőszín (2) 2 2" xfId="2798" xr:uid="{FBE09190-1377-477F-B273-DE8D8E4FFA66}"/>
    <cellStyle name="Jelölőszín (3) 2" xfId="48" xr:uid="{053D5C2E-C3B6-4EE5-9F58-41A76B3A828F}"/>
    <cellStyle name="Jelölőszín (3) 2 2" xfId="2802" xr:uid="{255A3584-82AB-4999-96EF-5C21621E93B1}"/>
    <cellStyle name="Jelölőszín (4) 2" xfId="49" xr:uid="{D895D1AF-F821-4731-963B-D8587F5099CC}"/>
    <cellStyle name="Jelölőszín (4) 2 2" xfId="2806" xr:uid="{31608139-58D0-4502-8C5A-48220B4A3DB1}"/>
    <cellStyle name="Jelölőszín (5) 2" xfId="50" xr:uid="{0E4CC401-D3A8-47BA-AA80-E487C05F9D29}"/>
    <cellStyle name="Jelölőszín (5) 2 2" xfId="2810" xr:uid="{5F8E3A18-577F-4F56-ACDE-D33203F6CA8F}"/>
    <cellStyle name="Jelölőszín (6) 2" xfId="51" xr:uid="{DD7FF8B6-FF77-454B-BADD-15BB2BC3967B}"/>
    <cellStyle name="Jelölőszín (6) 2 2" xfId="2814" xr:uid="{3D9ED540-C320-4171-86F7-E36F34E709F7}"/>
    <cellStyle name="Jó 2" xfId="52" xr:uid="{BA3063F5-6134-49F7-BCD9-945B9BBB8C19}"/>
    <cellStyle name="Jó 2 2" xfId="2824" xr:uid="{F08F938C-6B17-43EF-BE65-DA94B60E63FB}"/>
    <cellStyle name="Kimenet 2" xfId="53" xr:uid="{32392813-D311-4E4A-B822-251F10CED159}"/>
    <cellStyle name="Kimenet 2 2" xfId="2833" xr:uid="{F3DAEB5C-03DE-4A8C-8D80-D10984232483}"/>
    <cellStyle name="Magyarázó szöveg 2" xfId="54" xr:uid="{97C95AC2-48B1-482F-85BA-9C8A85E805D1}"/>
    <cellStyle name="Milliers [0]_3A_NumeratorReport_Option1_040611" xfId="55" xr:uid="{54AFD463-EAC2-42C9-A713-58D6235F006A}"/>
    <cellStyle name="Milliers_3A_NumeratorReport_Option1_040611" xfId="56" xr:uid="{8769B889-6B74-4208-9940-8B86C7130D71}"/>
    <cellStyle name="Monétaire [0]_3A_NumeratorReport_Option1_040611" xfId="57" xr:uid="{D8EB0E87-83CB-48B9-927A-67359C399AEF}"/>
    <cellStyle name="Monétaire_3A_NumeratorReport_Option1_040611" xfId="58" xr:uid="{1CA8E361-A845-4633-ADD0-FC038F3B12F1}"/>
    <cellStyle name="Normál" xfId="0" builtinId="0"/>
    <cellStyle name="Normál 10" xfId="59" xr:uid="{442D77D0-BECA-4C3E-83E3-5C702BA63664}"/>
    <cellStyle name="Normál 10 10" xfId="1055" xr:uid="{16F56A3B-FB3A-4A30-94FB-6586A4EB4F5F}"/>
    <cellStyle name="Normál 10 2" xfId="523" xr:uid="{C1C0B866-09BE-4508-914B-72652885BD99}"/>
    <cellStyle name="Normál 10 3" xfId="853" xr:uid="{821B22EB-0954-4474-B2D0-98FA16757C27}"/>
    <cellStyle name="Normál 10 4" xfId="870" xr:uid="{24C54638-66D3-450E-A742-0F40E2F6FBCA}"/>
    <cellStyle name="Normál 10 5" xfId="891" xr:uid="{D72C961B-63DF-4442-99E9-3C463132E33A}"/>
    <cellStyle name="Normál 10 6" xfId="934" xr:uid="{CA88EB8F-3947-4517-9E02-0C3B80DC052F}"/>
    <cellStyle name="Normál 10 7" xfId="1079" xr:uid="{40D76A48-62F4-4C1F-9BCC-88AA545F3AAA}"/>
    <cellStyle name="Normál 10 8" xfId="1101" xr:uid="{A5258965-6B49-42C2-B86E-546F86C1EB03}"/>
    <cellStyle name="Normál 10 9" xfId="1048" xr:uid="{F2C48F8A-B23B-4089-8E0C-01C8A0BF447A}"/>
    <cellStyle name="Normál 11" xfId="60" xr:uid="{C12B7A65-AE92-4E8A-A15F-191D142921AB}"/>
    <cellStyle name="Normál 11 2" xfId="1587" xr:uid="{6B68BF61-6EE2-43B6-8B47-A50BD5753EB4}"/>
    <cellStyle name="Normál 11 3" xfId="2662" xr:uid="{060AA438-60DC-4B25-A064-0AD60EEE0DA7}"/>
    <cellStyle name="Normál 11 4" xfId="2684" xr:uid="{D91114A1-EE56-4331-A4E4-F1FEA6A86E3C}"/>
    <cellStyle name="Normál 11 5" xfId="2592" xr:uid="{E7DAD79B-3369-4B6C-8856-DB6867214F13}"/>
    <cellStyle name="Normál 12" xfId="620" xr:uid="{A6316295-96D1-45E6-98A2-EB618AD51A16}"/>
    <cellStyle name="Normál 13" xfId="516" xr:uid="{144C826E-F4D4-4C0E-9800-F885C0872352}"/>
    <cellStyle name="Normál 14" xfId="2155" xr:uid="{F7F2B882-8419-4FBA-8EB3-CC2A17412C11}"/>
    <cellStyle name="Normál 15" xfId="1771" xr:uid="{EB2F6D0F-17E8-4596-BAEE-48AB7BF22E9E}"/>
    <cellStyle name="Normál 16" xfId="2192" xr:uid="{F48C1403-3672-4418-90EA-F43F12BED4E0}"/>
    <cellStyle name="Normál 17" xfId="2178" xr:uid="{AA725DCE-4605-4989-AC96-ADCA95FEFF99}"/>
    <cellStyle name="Normál 18" xfId="2759" xr:uid="{23753A37-D789-457F-8605-85FF5E2F0B72}"/>
    <cellStyle name="Normál 19" xfId="2762" xr:uid="{FA893083-2380-4777-A94E-A2DC96DE4C08}"/>
    <cellStyle name="Normál 19 2 2" xfId="2880" xr:uid="{0D6A9802-51D9-46FE-BD38-9BEFCC652D1B}"/>
    <cellStyle name="Normal 2" xfId="2774" xr:uid="{590B67BA-39E7-48A4-B03B-06B84FF0B040}"/>
    <cellStyle name="Normál 2" xfId="2" xr:uid="{00000000-0005-0000-0000-000004000000}"/>
    <cellStyle name="Normál 2 10" xfId="101" xr:uid="{3C2ECD43-4A1E-426E-BE2D-B683528E2B38}"/>
    <cellStyle name="Normál 2 10 2" xfId="1434" xr:uid="{0B635F02-61CF-4D1D-B1CB-DF748DE543F2}"/>
    <cellStyle name="Normál 2 10 3" xfId="2646" xr:uid="{58140829-4FD9-43FC-9602-21346216F2BE}"/>
    <cellStyle name="Normál 2 10 4" xfId="1031" xr:uid="{1F2B5591-C50C-4F45-B7E3-ED385DA3F9B0}"/>
    <cellStyle name="Normál 2 10 5" xfId="2659" xr:uid="{DC7E318D-C5E2-4AED-8531-B503ADACF62F}"/>
    <cellStyle name="Normál 2 11" xfId="160" xr:uid="{AEE6026A-5B81-4CB9-810E-3CEA1D5D88F1}"/>
    <cellStyle name="Normál 2 11 2" xfId="1650" xr:uid="{1023A1AD-6787-404F-932F-3FEF4AD33B2A}"/>
    <cellStyle name="Normál 2 11 3" xfId="2666" xr:uid="{23D95DE2-8674-44FF-B07D-9E39C97CE8A1}"/>
    <cellStyle name="Normál 2 11 4" xfId="1103" xr:uid="{9FF092AE-1857-432B-8E5B-06CABCEEB158}"/>
    <cellStyle name="Normál 2 11 5" xfId="2691" xr:uid="{932E9D18-93CB-4FEA-A901-11A78362EEB5}"/>
    <cellStyle name="Normál 2 12" xfId="200" xr:uid="{12D7342D-3B0F-436E-A4DB-1A65D9FDB31C}"/>
    <cellStyle name="Normál 2 12 2" xfId="2257" xr:uid="{1ADDF3A8-2B7C-4787-8D69-F34FC72E397A}"/>
    <cellStyle name="Normál 2 12 3" xfId="2700" xr:uid="{F7E80B9C-AE0F-40DA-A91D-376F7F73DB29}"/>
    <cellStyle name="Normál 2 12 4" xfId="1043" xr:uid="{417B17BD-436E-4003-ACA2-084856E92924}"/>
    <cellStyle name="Normál 2 12 5" xfId="2635" xr:uid="{CADD5495-B489-4328-8E94-7827EF3DC02A}"/>
    <cellStyle name="Normál 2 13" xfId="206" xr:uid="{A7CA6893-10D6-42D9-82F3-6C1782BF2418}"/>
    <cellStyle name="Normál 2 13 2" xfId="1836" xr:uid="{ED9B4F9B-90F0-494A-B8C5-5E1CA6126DB9}"/>
    <cellStyle name="Normál 2 13 3" xfId="2674" xr:uid="{13B781E9-1CFC-4E38-AE1B-0D90782E8958}"/>
    <cellStyle name="Normál 2 13 4" xfId="2623" xr:uid="{8D41C0FE-B470-4642-8AEA-E9AFC3960AEF}"/>
    <cellStyle name="Normál 2 13 5" xfId="2718" xr:uid="{6725E818-E795-4C56-B2EC-A97E5777B636}"/>
    <cellStyle name="Normál 2 14" xfId="212" xr:uid="{908745B4-80D4-4F96-AB21-FFCCEE19781B}"/>
    <cellStyle name="Normál 2 14 2" xfId="2307" xr:uid="{E636047E-CE18-49D1-AB3C-07801BA23322}"/>
    <cellStyle name="Normál 2 14 3" xfId="2706" xr:uid="{F32627A2-C828-48D8-9BC3-1EE3250F6B15}"/>
    <cellStyle name="Normál 2 14 4" xfId="2686" xr:uid="{EFE5EAA8-C72C-4B70-9DE3-34AEAB67C043}"/>
    <cellStyle name="Normál 2 14 5" xfId="2591" xr:uid="{DEEBF6E5-49AA-465B-84DA-A6BB082CB124}"/>
    <cellStyle name="Normál 2 15" xfId="218" xr:uid="{7E11C1AB-FA31-47CE-B21F-4117B8DE6D1A}"/>
    <cellStyle name="Normál 2 15 2" xfId="2064" xr:uid="{3C330F2E-9ECD-4E7B-ACBD-3FE8588A5B03}"/>
    <cellStyle name="Normál 2 15 3" xfId="2688" xr:uid="{836B2077-2FDE-4B43-822D-B5AB7087BEEE}"/>
    <cellStyle name="Normál 2 15 4" xfId="2692" xr:uid="{1A8FFFC1-12D5-4CA1-9173-0BF1E2655EEE}"/>
    <cellStyle name="Normál 2 15 5" xfId="2690" xr:uid="{CC3D7C7C-2A91-49FF-B7A2-1F6AB1859C2A}"/>
    <cellStyle name="Normál 2 16" xfId="172" xr:uid="{FF8E26EE-0E43-43FA-9F08-010941B5679E}"/>
    <cellStyle name="Normál 2 16 2" xfId="2366" xr:uid="{48139AD6-F3CF-4CCE-B03A-EEA521728B06}"/>
    <cellStyle name="Normál 2 16 3" xfId="2710" xr:uid="{294A9060-4FD4-470A-8685-5C06824DC0A0}"/>
    <cellStyle name="Normál 2 16 4" xfId="2616" xr:uid="{1B85D841-5A57-4141-8FFD-E0D225E91EFC}"/>
    <cellStyle name="Normál 2 16 5" xfId="2611" xr:uid="{80F5012C-3C23-495B-8509-AEC54CA18068}"/>
    <cellStyle name="Normál 2 17" xfId="229" xr:uid="{A7B9DCCF-45C9-4744-95D7-D65BB5D1451B}"/>
    <cellStyle name="Normál 2 17 2" xfId="2392" xr:uid="{2C4129A3-1B48-4EF8-AF57-3F14D5D4EA4F}"/>
    <cellStyle name="Normál 2 17 3" xfId="2711" xr:uid="{F196FB1A-2AE4-49CA-86D1-DD7FB52C6B98}"/>
    <cellStyle name="Normál 2 17 4" xfId="2704" xr:uid="{82A4C95A-06AD-4DBA-9AA6-749FA15AB967}"/>
    <cellStyle name="Normál 2 17 5" xfId="1081" xr:uid="{A17BDFC9-3399-4E9F-AA9F-673EDE49A7D8}"/>
    <cellStyle name="Normál 2 18" xfId="235" xr:uid="{0A99620E-400B-41E8-B228-C4D535E736B8}"/>
    <cellStyle name="Normál 2 18 2" xfId="2421" xr:uid="{2DF15745-8CD2-4954-8A34-00E02C03D453}"/>
    <cellStyle name="Normál 2 18 3" xfId="2713" xr:uid="{61E812E7-8EC2-4AB3-B2B6-390C6439EFE9}"/>
    <cellStyle name="Normál 2 18 4" xfId="2696" xr:uid="{616D3788-2079-4DBE-A7C2-FA46E98166EB}"/>
    <cellStyle name="Normál 2 18 5" xfId="2678" xr:uid="{9A744FE5-7A5D-481C-8F9A-8B5A3AA824AA}"/>
    <cellStyle name="Normál 2 19" xfId="241" xr:uid="{B812A998-3805-4035-A60D-8EBB73C9892D}"/>
    <cellStyle name="Normál 2 19 2" xfId="2446" xr:uid="{858EC73E-5D3B-4B25-A619-CE3DB8E7162A}"/>
    <cellStyle name="Normál 2 19 3" xfId="2716" xr:uid="{B00F10FE-BF18-4115-8F53-419E9D3D2B1D}"/>
    <cellStyle name="Normál 2 19 4" xfId="2600" xr:uid="{F93AF39D-817A-47DE-AC6B-A2BA0850A2EA}"/>
    <cellStyle name="Normál 2 19 5" xfId="2650" xr:uid="{D09C6AA3-10A6-481A-814F-C65BA816746C}"/>
    <cellStyle name="Normál 2 2" xfId="3" xr:uid="{00000000-0005-0000-0000-000005000000}"/>
    <cellStyle name="Normál 2 2 10" xfId="129" xr:uid="{13FF1EA1-60E9-4830-A171-0C1316047BB3}"/>
    <cellStyle name="Normál 2 2 11" xfId="144" xr:uid="{26C35F5D-AADD-4CC5-A58D-D3BC9AB5424C}"/>
    <cellStyle name="Normál 2 2 12" xfId="199" xr:uid="{28AF71C9-EC76-4304-A6D9-A2F7484AFD04}"/>
    <cellStyle name="Normál 2 2 13" xfId="157" xr:uid="{A3A86E6A-D37D-4998-82CC-C3294FE3E54A}"/>
    <cellStyle name="Normál 2 2 14" xfId="211" xr:uid="{38A4BF1B-7400-45BD-84A9-B9221B919E2A}"/>
    <cellStyle name="Normál 2 2 15" xfId="207" xr:uid="{9CB64455-2217-4CB8-8EC7-ACBF79C4E53B}"/>
    <cellStyle name="Normál 2 2 16" xfId="831" xr:uid="{5F4F08D2-E2F7-4947-9BCB-09589E6A83FC}"/>
    <cellStyle name="Normál 2 2 17" xfId="903" xr:uid="{A47A2652-9934-4DDA-B589-F8AACB3D1AD5}"/>
    <cellStyle name="Normál 2 2 18" xfId="1019" xr:uid="{56993335-99FE-4463-A02B-43E67D8F249A}"/>
    <cellStyle name="Normál 2 2 19" xfId="955" xr:uid="{AE7FE3C4-A0D8-40FE-8663-1AD663B63366}"/>
    <cellStyle name="Normál 2 2 2" xfId="103" xr:uid="{73FF8465-57EB-4E91-9D07-8412192AF791}"/>
    <cellStyle name="Normál 2 2 20" xfId="953" xr:uid="{7D3C2D09-05BE-48BD-9750-592C0D5D8E9E}"/>
    <cellStyle name="Normál 2 2 21" xfId="942" xr:uid="{1A1B0395-F853-40F3-B5D4-F8570CE06910}"/>
    <cellStyle name="Normál 2 2 22" xfId="1018" xr:uid="{B631ADE4-9B47-4062-BD66-839850E34AC3}"/>
    <cellStyle name="Normál 2 2 23" xfId="916" xr:uid="{1D0C1760-450A-4F10-88D4-8C5B9B9DF171}"/>
    <cellStyle name="Normál 2 2 24" xfId="1025" xr:uid="{EFC0C481-ACC9-470A-98E7-128F9D3E889B}"/>
    <cellStyle name="Normál 2 2 25" xfId="1016" xr:uid="{F3FC9734-5F89-4AFB-B156-A5D795D89BBA}"/>
    <cellStyle name="Normál 2 2 26" xfId="1023" xr:uid="{E8880CEE-D881-40BA-BDBA-B05F38E1CDC4}"/>
    <cellStyle name="Normál 2 2 27" xfId="1012" xr:uid="{9F2EF4B4-F8D8-4E8F-81BD-9E07F4963169}"/>
    <cellStyle name="Normál 2 2 28" xfId="1028" xr:uid="{9622BFD4-77B8-4E55-AE59-5CAAFEE3D8A2}"/>
    <cellStyle name="Normál 2 2 29" xfId="1195" xr:uid="{E8D2B6E2-EB55-4721-A638-90E29628CA1C}"/>
    <cellStyle name="Normál 2 2 3" xfId="99" xr:uid="{16572EBD-209D-4B2A-965D-BEED368492F3}"/>
    <cellStyle name="Normál 2 2 30" xfId="2614" xr:uid="{3B02DE0E-3E1F-4AB2-8C9A-EAA6124B2556}"/>
    <cellStyle name="Normál 2 2 31" xfId="2725" xr:uid="{2D254FE8-F518-4AFF-85CC-4D19E7E247E1}"/>
    <cellStyle name="Normál 2 2 32" xfId="2739" xr:uid="{508DF27F-5E9D-47EB-A1CD-B24332E1E72A}"/>
    <cellStyle name="Normál 2 2 33" xfId="62" xr:uid="{ED25D344-7869-4375-B286-81C8721CBAC5}"/>
    <cellStyle name="Normál 2 2 4" xfId="108" xr:uid="{3C82E353-34CC-4019-B4D7-948E16501A5A}"/>
    <cellStyle name="Normál 2 2 5" xfId="161" xr:uid="{EA6C3426-00C9-407C-9890-0C8DE7293410}"/>
    <cellStyle name="Normál 2 2 6" xfId="192" xr:uid="{9D9D11DC-9309-4674-A23D-27DE7F4BA647}"/>
    <cellStyle name="Normál 2 2 7" xfId="121" xr:uid="{4055E91B-C9B4-438D-A6B3-353311F68B9F}"/>
    <cellStyle name="Normál 2 2 8" xfId="181" xr:uid="{6B112317-DA9B-48D0-98FB-1CC39B47E85E}"/>
    <cellStyle name="Normál 2 2 9" xfId="134" xr:uid="{E9D73AC1-2DD2-41A0-9BFC-B252081B34F4}"/>
    <cellStyle name="Normál 2 20" xfId="247" xr:uid="{7043B6D0-6245-44FB-ADAE-902938BC5D10}"/>
    <cellStyle name="Normál 2 20 2" xfId="2468" xr:uid="{2E2471D1-D7A6-4EB5-9A91-390374AAF91D}"/>
    <cellStyle name="Normál 2 20 3" xfId="2717" xr:uid="{0E2A0538-C1E7-42E9-B0D9-4D459F73743C}"/>
    <cellStyle name="Normál 2 20 4" xfId="1078" xr:uid="{2EE7CDAA-C1C9-4BEC-9A90-CFC871D7AE08}"/>
    <cellStyle name="Normál 2 20 5" xfId="1063" xr:uid="{E28F0164-803E-45E8-9DB3-93097C84840F}"/>
    <cellStyle name="Normál 2 21" xfId="253" xr:uid="{2ADBACF6-37B8-4F20-9E74-834EDEE3B007}"/>
    <cellStyle name="Normál 2 21 2" xfId="1711" xr:uid="{EA667D47-1948-450F-A455-BFE1588675C6}"/>
    <cellStyle name="Normál 2 21 3" xfId="2668" xr:uid="{387D3539-FC49-43B0-B070-57D0DE7FF084}"/>
    <cellStyle name="Normál 2 21 4" xfId="2625" xr:uid="{20AFA38F-1421-4559-A164-0DEFFE8F4977}"/>
    <cellStyle name="Normál 2 21 5" xfId="2675" xr:uid="{311D64E9-4C43-4813-A6DA-977A91414E45}"/>
    <cellStyle name="Normál 2 22" xfId="295" xr:uid="{47D0ED13-A46D-4BA8-AE72-13D30BEC5AF3}"/>
    <cellStyle name="Normál 2 22 2" xfId="2512" xr:uid="{584D7B57-411D-434B-AE9A-1F9EED8C946C}"/>
    <cellStyle name="Normál 2 22 3" xfId="2723" xr:uid="{D64A1A73-69A5-41E1-9EAE-BB081A47914B}"/>
    <cellStyle name="Normál 2 22 4" xfId="2738" xr:uid="{34ADCFDE-03A1-4262-8BE0-15372C96F382}"/>
    <cellStyle name="Normál 2 22 5" xfId="2751" xr:uid="{3FAAC2CA-7FC1-4E1E-85EF-E63CC61539F6}"/>
    <cellStyle name="Normál 2 23" xfId="840" xr:uid="{7E6BAFBA-9D41-48E8-B6DC-CA6212F91FDA}"/>
    <cellStyle name="Normál 2 23 2" xfId="2529" xr:uid="{15985F3D-36C2-4E23-8017-DCEC76FDBE81}"/>
    <cellStyle name="Normál 2 23 3" xfId="2726" xr:uid="{DA62BC64-1CB5-4A3E-BF49-87D5D3E8293D}"/>
    <cellStyle name="Normál 2 23 4" xfId="2740" xr:uid="{6CADD865-003C-4C65-A19B-DE496BEE14E1}"/>
    <cellStyle name="Normál 2 23 5" xfId="2752" xr:uid="{589EE5EA-1372-496F-B5C0-C63D5E3F4DCF}"/>
    <cellStyle name="Normál 2 24" xfId="832" xr:uid="{C30B7705-FC27-417C-9917-4BDBD9B83849}"/>
    <cellStyle name="Normál 2 24 2" xfId="2546" xr:uid="{09A37264-1997-42B7-B2E6-66B1C669D9FA}"/>
    <cellStyle name="Normál 2 24 3" xfId="2728" xr:uid="{19ADC220-C4C2-4E82-833D-1D8ED9F224C0}"/>
    <cellStyle name="Normál 2 24 4" xfId="2742" xr:uid="{84D8D709-3F80-4D58-AEAD-1265913A2DE1}"/>
    <cellStyle name="Normál 2 24 5" xfId="2753" xr:uid="{B3499AE3-3728-4D45-AE21-6EC67EB6772C}"/>
    <cellStyle name="Normál 2 25" xfId="859" xr:uid="{3D81B631-A532-4A49-AA4A-D8B5AEFA38F9}"/>
    <cellStyle name="Normál 2 25 2" xfId="2558" xr:uid="{40C02C84-7264-4396-8131-51DA8AC561CE}"/>
    <cellStyle name="Normál 2 25 3" xfId="2730" xr:uid="{F633CBEC-5777-4E42-89C0-0BE0BE741614}"/>
    <cellStyle name="Normál 2 25 4" xfId="2744" xr:uid="{0151F398-B26A-43F5-BABF-58CFEFE35B4A}"/>
    <cellStyle name="Normál 2 25 5" xfId="2754" xr:uid="{EC3875BE-F67D-48EC-9099-D30E0DAF0FDD}"/>
    <cellStyle name="Normál 2 26" xfId="880" xr:uid="{258B79D6-7221-4E12-AA67-8FD9E62E1BF8}"/>
    <cellStyle name="Normál 2 26 2" xfId="2569" xr:uid="{224A8F8C-8B3B-4855-9B90-E9BB2FE7526D}"/>
    <cellStyle name="Normál 2 26 3" xfId="2732" xr:uid="{650DD36D-DC62-4924-AD2C-721EA1A11E9C}"/>
    <cellStyle name="Normál 2 26 4" xfId="2746" xr:uid="{71513F66-3500-4E8A-A0A4-C399BC81C1C9}"/>
    <cellStyle name="Normál 2 26 5" xfId="2755" xr:uid="{40F14BC6-BF5F-4DD0-AC5D-D0B21522E62A}"/>
    <cellStyle name="Normál 2 27" xfId="914" xr:uid="{2952A69B-458B-42A2-9741-F7FD94DB9FD7}"/>
    <cellStyle name="Normál 2 27 2" xfId="2579" xr:uid="{30450B0B-CE44-49C2-941D-832DC47293CD}"/>
    <cellStyle name="Normál 2 27 3" xfId="2735" xr:uid="{1B89690D-E452-4DFD-B1DF-07EAA61CBC1D}"/>
    <cellStyle name="Normál 2 27 4" xfId="2748" xr:uid="{DCE3E477-AC49-4B39-8814-6D703CA10E7E}"/>
    <cellStyle name="Normál 2 27 5" xfId="2756" xr:uid="{D520E6D9-DE35-4BCF-9C49-DBF774D823E9}"/>
    <cellStyle name="Normál 2 28" xfId="905" xr:uid="{AC8701F6-C61F-48E7-B500-530011E8469C}"/>
    <cellStyle name="Normál 2 28 2" xfId="2584" xr:uid="{4BE546F7-2A96-4A5B-B0F0-D0934B26300C}"/>
    <cellStyle name="Normál 2 28 3" xfId="2736" xr:uid="{C60D8A6A-D485-4A6D-A18B-2849504F0B1B}"/>
    <cellStyle name="Normál 2 28 4" xfId="2749" xr:uid="{D692614D-E92B-46AC-983F-51736C38B696}"/>
    <cellStyle name="Normál 2 28 5" xfId="2757" xr:uid="{5B555412-394C-41C7-A7DB-3830257204D0}"/>
    <cellStyle name="Normál 2 29" xfId="1021" xr:uid="{9A02BF18-22EB-46F1-AFB1-6185C6D1E0CD}"/>
    <cellStyle name="Normál 2 29 2" xfId="2587" xr:uid="{9712D28B-A8F9-45EB-AE5C-59647DB5539C}"/>
    <cellStyle name="Normál 2 29 3" xfId="2737" xr:uid="{08D5C9D1-3908-432C-BD71-B46BE3574BA8}"/>
    <cellStyle name="Normál 2 29 4" xfId="2750" xr:uid="{3C28EAF7-AB07-413C-B41B-22327CC6B279}"/>
    <cellStyle name="Normál 2 29 5" xfId="2758" xr:uid="{63198740-397E-47A8-ACC6-3BA58736B1A7}"/>
    <cellStyle name="Normál 2 3" xfId="63" xr:uid="{E9CF3D36-49C2-4EEC-ABF0-CAB36E8D97D9}"/>
    <cellStyle name="Normál 2 3 10" xfId="135" xr:uid="{B72AEBC5-B207-407F-894C-06FA5C61AB7C}"/>
    <cellStyle name="Normál 2 3 11" xfId="140" xr:uid="{011A2641-86E0-46FB-B941-5D1DC6BCD5E1}"/>
    <cellStyle name="Normál 2 3 12" xfId="195" xr:uid="{6AA9E9F9-0447-475C-8727-5A479868A9E3}"/>
    <cellStyle name="Normál 2 3 13" xfId="153" xr:uid="{D0D1C595-BE03-4000-BB1B-5E3278C10E1B}"/>
    <cellStyle name="Normál 2 3 14" xfId="184" xr:uid="{1A669779-90AA-4A3A-8B1C-BAA249522A3D}"/>
    <cellStyle name="Normál 2 3 15" xfId="114" xr:uid="{2E576BDD-96FF-45E6-BCDA-D4C761D2EB6E}"/>
    <cellStyle name="Normál 2 3 16" xfId="830" xr:uid="{DE556C93-9EBD-43F8-B914-90EBD27813A6}"/>
    <cellStyle name="Normál 2 3 17" xfId="902" xr:uid="{3B397953-683C-4438-BC41-31CD8774D5B4}"/>
    <cellStyle name="Normál 2 3 18" xfId="919" xr:uid="{619541AE-67D4-4AE2-B358-A1E9AFE19F1C}"/>
    <cellStyle name="Normál 2 3 19" xfId="1014" xr:uid="{05EEB230-4D55-4245-BFD5-D03E232F763A}"/>
    <cellStyle name="Normál 2 3 2" xfId="104" xr:uid="{95AD6ED8-DD70-4B32-933D-230429E179A0}"/>
    <cellStyle name="Normál 2 3 20" xfId="943" xr:uid="{2FE5020A-9ABB-446F-92F3-BBF5FA1470A8}"/>
    <cellStyle name="Normál 2 3 21" xfId="962" xr:uid="{D8F872E4-9F26-4D1B-B923-BF5AA523E2CC}"/>
    <cellStyle name="Normál 2 3 22" xfId="956" xr:uid="{CB76251F-E9E3-4FC3-90A8-882170BBA1FA}"/>
    <cellStyle name="Normál 2 3 23" xfId="930" xr:uid="{139CC602-0282-4E2B-8E13-95954F6CE535}"/>
    <cellStyle name="Normál 2 3 24" xfId="931" xr:uid="{8827A42E-89AF-44D8-900C-52FAF3F805DA}"/>
    <cellStyle name="Normál 2 3 25" xfId="940" xr:uid="{87977690-039D-46B0-8BED-8E2F46563279}"/>
    <cellStyle name="Normál 2 3 26" xfId="913" xr:uid="{C1E12076-740C-4394-A9C1-0373B47EBC76}"/>
    <cellStyle name="Normál 2 3 27" xfId="907" xr:uid="{F8AF1970-38F4-4D9E-9F09-8614A4CED77D}"/>
    <cellStyle name="Normál 2 3 28" xfId="944" xr:uid="{6F9B3A88-F4D5-45D5-8CEB-EF09032462A9}"/>
    <cellStyle name="Normál 2 3 29" xfId="1223" xr:uid="{1A70CB2D-CF8E-4059-8D01-748D3E625D57}"/>
    <cellStyle name="Normál 2 3 3" xfId="98" xr:uid="{5ACCFE9C-66FD-4647-92F2-5FAE1F7AD45B}"/>
    <cellStyle name="Normál 2 3 30" xfId="2618" xr:uid="{F55D3219-AA24-4C99-948D-C443BCBED8F8}"/>
    <cellStyle name="Normál 2 3 31" xfId="1093" xr:uid="{E7322A46-249F-4CFD-9659-D0F4C1D3F813}"/>
    <cellStyle name="Normál 2 3 32" xfId="2698" xr:uid="{5772B5E7-741F-4D7A-8BEB-601461493D59}"/>
    <cellStyle name="Normál 2 3 4" xfId="109" xr:uid="{87D57685-CF9D-4A9F-935D-F9DC54224285}"/>
    <cellStyle name="Normál 2 3 5" xfId="162" xr:uid="{D34EDA8E-7E70-425D-A1E5-811A55072CB6}"/>
    <cellStyle name="Normál 2 3 6" xfId="196" xr:uid="{8351F371-CFC6-47B4-AF3C-5FC05C69E7D8}"/>
    <cellStyle name="Normál 2 3 7" xfId="117" xr:uid="{4A4068DB-204D-4FE3-8072-EE27CD2C8D3A}"/>
    <cellStyle name="Normál 2 3 8" xfId="185" xr:uid="{7420625C-7F3E-4FCD-A51B-C9E4B070D5FA}"/>
    <cellStyle name="Normál 2 3 9" xfId="130" xr:uid="{F55F9A89-B74D-47E0-A296-4D2DF1254212}"/>
    <cellStyle name="Normál 2 30" xfId="959" xr:uid="{8F1CB5B3-9EEC-4856-8E4C-56D697936364}"/>
    <cellStyle name="Normál 2 31" xfId="941" xr:uid="{74D61079-FEF2-4E5A-ACDD-5139436A1FC5}"/>
    <cellStyle name="Normál 2 32" xfId="1017" xr:uid="{92B26BA6-ECDA-4D5A-B781-C61843651F29}"/>
    <cellStyle name="Normál 2 33" xfId="1013" xr:uid="{D0CB279C-8876-4220-826F-DF5D7BAABB2F}"/>
    <cellStyle name="Normál 2 34" xfId="950" xr:uid="{E4B6B395-6FC6-4DC2-9A67-A816E8C6A40B}"/>
    <cellStyle name="Normál 2 35" xfId="1007" xr:uid="{F564C6C5-BC59-49CC-B4D7-F5F519200D3D}"/>
    <cellStyle name="Normál 2 36" xfId="960" xr:uid="{3B4414AA-A627-4C7C-8A1F-6A60F0491D93}"/>
    <cellStyle name="Normál 2 37" xfId="945" xr:uid="{5E0A3DF3-BCA1-4176-BBCB-089D0E55DC4F}"/>
    <cellStyle name="Normál 2 38" xfId="952" xr:uid="{62239A0B-FFF1-4097-8EB1-2445341B9D9E}"/>
    <cellStyle name="Normál 2 39" xfId="1027" xr:uid="{0E5B4F8A-BD42-4799-9233-9F9090C8CCE4}"/>
    <cellStyle name="Normál 2 4" xfId="64" xr:uid="{73CA9919-872A-42BF-B444-5CBFD6116B10}"/>
    <cellStyle name="Normál 2 4 10" xfId="139" xr:uid="{64E73A4F-3615-40E5-BFC4-98C5113B6F0D}"/>
    <cellStyle name="Normál 2 4 11" xfId="142" xr:uid="{4F3D4794-2C43-46FF-9817-20DE0B236915}"/>
    <cellStyle name="Normál 2 4 12" xfId="204" xr:uid="{9AA6F97E-E36F-4707-8E81-93F7F88E60D5}"/>
    <cellStyle name="Normál 2 4 13" xfId="155" xr:uid="{684913B7-8636-4186-B9F7-4319BE01A8E0}"/>
    <cellStyle name="Normál 2 4 14" xfId="216" xr:uid="{1AFBF34E-B9FD-4EBA-9DCC-44D7E2317DBF}"/>
    <cellStyle name="Normál 2 4 15" xfId="123" xr:uid="{52FB3A86-B6FF-44EB-A522-4401EE8BAC4A}"/>
    <cellStyle name="Normál 2 4 16" xfId="829" xr:uid="{2672F5BF-887F-45E3-9F84-9882467DA648}"/>
    <cellStyle name="Normál 2 4 17" xfId="901" xr:uid="{1A3D825A-8E13-49A1-BE68-B5860350B097}"/>
    <cellStyle name="Normál 2 4 18" xfId="928" xr:uid="{0A1E767D-89C4-437F-934E-41B91FCCFC8A}"/>
    <cellStyle name="Normál 2 4 19" xfId="939" xr:uid="{131D8E4F-A39E-4CC4-A656-E3E5E34B4BDA}"/>
    <cellStyle name="Normál 2 4 2" xfId="105" xr:uid="{387066F9-79FB-4D77-8D3C-79E872C1EA5E}"/>
    <cellStyle name="Normál 2 4 20" xfId="946" xr:uid="{B51B2C11-FCCF-4717-A922-276A232BEF00}"/>
    <cellStyle name="Normál 2 4 21" xfId="1020" xr:uid="{78617880-FCDA-401F-A44D-C332F2122F2E}"/>
    <cellStyle name="Normál 2 4 22" xfId="927" xr:uid="{4206E820-C9F9-4367-856D-84B64AB31971}"/>
    <cellStyle name="Normál 2 4 23" xfId="1022" xr:uid="{29D294FC-A926-4F36-9433-D88AEAF71EDE}"/>
    <cellStyle name="Normál 2 4 24" xfId="898" xr:uid="{5C990D2B-8BF4-4F1B-811B-A3885D5F74B3}"/>
    <cellStyle name="Normál 2 4 25" xfId="1024" xr:uid="{3E34E24B-3D9A-4152-A888-A6A4EC33F819}"/>
    <cellStyle name="Normál 2 4 26" xfId="954" xr:uid="{70050C83-3C40-4461-823C-EF3E776D8392}"/>
    <cellStyle name="Normál 2 4 27" xfId="961" xr:uid="{5D5E9CAF-4661-487B-9E79-6E2CDAF15B22}"/>
    <cellStyle name="Normál 2 4 28" xfId="949" xr:uid="{F6E547D8-99A0-4F9E-8729-B32D074D073C}"/>
    <cellStyle name="Normál 2 4 29" xfId="1231" xr:uid="{50404755-7504-4355-A137-B7609021CA74}"/>
    <cellStyle name="Normál 2 4 3" xfId="97" xr:uid="{6A47AFC0-B37E-4141-B590-0B0FDD776A08}"/>
    <cellStyle name="Normál 2 4 30" xfId="2619" xr:uid="{4326096F-152B-446C-A5A6-412F4F7FA040}"/>
    <cellStyle name="Normál 2 4 31" xfId="2702" xr:uid="{2DDEDCCB-3FBF-4727-8861-AF512DDA276C}"/>
    <cellStyle name="Normál 2 4 32" xfId="1085" xr:uid="{E3233A91-FCC7-4985-8EEB-BA7787996DDF}"/>
    <cellStyle name="Normál 2 4 4" xfId="110" xr:uid="{D6D0B6AF-33A4-4170-9534-AAE384649D1D}"/>
    <cellStyle name="Normál 2 4 5" xfId="163" xr:uid="{050CBC9C-1577-4474-B796-48697F4EC666}"/>
    <cellStyle name="Normál 2 4 6" xfId="194" xr:uid="{8307FF76-54E7-4337-B826-FA218D939C9C}"/>
    <cellStyle name="Normál 2 4 7" xfId="119" xr:uid="{08C29337-8561-4C20-8351-F6C024450D8C}"/>
    <cellStyle name="Normál 2 4 8" xfId="183" xr:uid="{CEB6F114-BBA7-4D40-AAAB-53B16EFBBF9A}"/>
    <cellStyle name="Normál 2 4 9" xfId="132" xr:uid="{33B64372-E0C9-45A3-AA68-96CA504ACE88}"/>
    <cellStyle name="Normál 2 40" xfId="1045" xr:uid="{B65ED61B-FA1B-45B5-9414-DFF885554710}"/>
    <cellStyle name="Normál 2 41" xfId="1041" xr:uid="{F8454D3E-4C7F-4D34-90C2-4E5EEBB3C46D}"/>
    <cellStyle name="Normál 2 42" xfId="2705" xr:uid="{31D893C9-788B-464E-AE72-972289EAD696}"/>
    <cellStyle name="Normál 2 43" xfId="1088" xr:uid="{1FB08707-5E00-478D-9B8F-D654CB2EE8FB}"/>
    <cellStyle name="Normál 2 44" xfId="2791" xr:uid="{FE4D8185-C06D-4CF8-A7E7-6FAAE65661D0}"/>
    <cellStyle name="Normál 2 45" xfId="61" xr:uid="{6F47970C-4D46-4D34-9894-1E8832C6523D}"/>
    <cellStyle name="Normál 2 5" xfId="65" xr:uid="{9416A5FD-7735-47C2-B86C-7C2F1B8C5359}"/>
    <cellStyle name="Normál 2 5 10" xfId="219" xr:uid="{F69D6827-B7F1-422F-85EE-FF5990DD22F8}"/>
    <cellStyle name="Normál 2 5 11" xfId="174" xr:uid="{CCCE7E6C-677D-4149-AB5E-A8E2A5D769F7}"/>
    <cellStyle name="Normál 2 5 12" xfId="225" xr:uid="{EA110498-106E-4E32-91A8-9699D039A7DA}"/>
    <cellStyle name="Normál 2 5 13" xfId="193" xr:uid="{3EB603D1-311F-4DD6-8DD3-EE66FBE06069}"/>
    <cellStyle name="Normál 2 5 14" xfId="152" xr:uid="{89736D56-72D5-4B47-A347-1C7340A3FAAF}"/>
    <cellStyle name="Normál 2 5 15" xfId="182" xr:uid="{9EE7F252-ABD1-47E4-B540-347094E7709D}"/>
    <cellStyle name="Normál 2 5 16" xfId="828" xr:uid="{73146F7C-E1DA-4094-BCE8-C9FBB1BF7E82}"/>
    <cellStyle name="Normál 2 5 17" xfId="900" xr:uid="{B8EA1BCF-CF6A-4FD4-A4D8-E054B82446CE}"/>
    <cellStyle name="Normál 2 5 18" xfId="935" xr:uid="{B429C409-B1FC-4644-ABBA-73940140E69B}"/>
    <cellStyle name="Normál 2 5 19" xfId="947" xr:uid="{FD9CB15E-27A1-4430-B133-C4421823097B}"/>
    <cellStyle name="Normál 2 5 2" xfId="106" xr:uid="{6CB30D23-B75A-4C0F-AD38-427437C0B82C}"/>
    <cellStyle name="Normál 2 5 20" xfId="893" xr:uid="{6F7DDBEB-D84C-4B58-9E82-D3BB25B3A275}"/>
    <cellStyle name="Normál 2 5 21" xfId="951" xr:uid="{33E4F8C7-94CC-4D70-B5C1-3855FBFE102F}"/>
    <cellStyle name="Normál 2 5 22" xfId="892" xr:uid="{178E35C2-962E-41D6-9209-F663198365E9}"/>
    <cellStyle name="Normál 2 5 23" xfId="937" xr:uid="{2612A5D0-9246-45A8-B664-AC3BC00DAE14}"/>
    <cellStyle name="Normál 2 5 24" xfId="948" xr:uid="{5B1911BD-F26D-4DA2-93E1-CD177D552CA9}"/>
    <cellStyle name="Normál 2 5 25" xfId="1009" xr:uid="{C6CBADDE-6072-420F-8A6E-20FB53E5273E}"/>
    <cellStyle name="Normál 2 5 26" xfId="933" xr:uid="{2397E149-0139-4D46-B955-C80E78567D46}"/>
    <cellStyle name="Normál 2 5 27" xfId="936" xr:uid="{375A1C10-5A55-4E75-9241-A6EB82E33DD4}"/>
    <cellStyle name="Normál 2 5 28" xfId="1015" xr:uid="{C2C1CF0A-8106-4685-8D01-7A452893FCDA}"/>
    <cellStyle name="Normál 2 5 29" xfId="1128" xr:uid="{0EF6BC8D-DF05-4E0B-8DE9-6791C5A8E62E}"/>
    <cellStyle name="Normál 2 5 3" xfId="96" xr:uid="{D7EC9E39-1327-4C62-B2C0-3CEBB173B60C}"/>
    <cellStyle name="Normál 2 5 30" xfId="2598" xr:uid="{18440165-0FE0-475E-BB6D-B0B77737E49C}"/>
    <cellStyle name="Normál 2 5 31" xfId="1097" xr:uid="{3088D8F6-FECC-4EE7-B6E9-7F6DD66E6171}"/>
    <cellStyle name="Normál 2 5 32" xfId="2653" xr:uid="{C354C49F-BED9-4F0C-94E9-86EBDDEA625E}"/>
    <cellStyle name="Normál 2 5 4" xfId="111" xr:uid="{F3184293-2475-426A-B427-6D81D8110E74}"/>
    <cellStyle name="Normál 2 5 5" xfId="164" xr:uid="{E2762C44-4391-4CD9-8AD2-E1603A87302C}"/>
    <cellStyle name="Normál 2 5 6" xfId="159" xr:uid="{ACB50B10-1C3D-4D48-9818-DEC9AFEA2A44}"/>
    <cellStyle name="Normál 2 5 7" xfId="197" xr:uid="{DC714931-A435-41FE-AFFB-98914A7A63E7}"/>
    <cellStyle name="Normál 2 5 8" xfId="116" xr:uid="{835D769D-EAFA-4CBA-ADD0-6A20B8CF7A5F}"/>
    <cellStyle name="Normál 2 5 9" xfId="186" xr:uid="{777620C2-CF5A-4D35-916B-384FD56B2346}"/>
    <cellStyle name="Normál 2 6" xfId="66" xr:uid="{0BC1D10B-FFAD-4803-B033-69ABC9DB8B09}"/>
    <cellStyle name="Normál 2 6 10" xfId="128" xr:uid="{4916F195-D921-4EB4-BFC6-46B295FD76E5}"/>
    <cellStyle name="Normál 2 6 11" xfId="170" xr:uid="{CD47CBC2-A790-41BB-90D8-9E63B432B634}"/>
    <cellStyle name="Normál 2 6 12" xfId="145" xr:uid="{6B37CBB2-B0EC-4FE1-9452-1BE695B10C46}"/>
    <cellStyle name="Normál 2 6 13" xfId="203" xr:uid="{29A794A8-4A99-4863-AC28-C00AFD569F26}"/>
    <cellStyle name="Normál 2 6 14" xfId="120" xr:uid="{22CF9F38-DFC4-4E1C-8205-911E0D4CB242}"/>
    <cellStyle name="Normál 2 6 15" xfId="215" xr:uid="{B43B555B-C090-40C2-8912-084B611FECB8}"/>
    <cellStyle name="Normál 2 6 16" xfId="827" xr:uid="{6145C09F-5FE1-4E29-B55D-1817FABB669F}"/>
    <cellStyle name="Normál 2 6 17" xfId="899" xr:uid="{FD0EC462-0A5A-4BAA-9A2D-C8AE23A4C403}"/>
    <cellStyle name="Normál 2 6 18" xfId="1026" xr:uid="{EE218FFE-466E-4197-80A2-A8D4C41E13AA}"/>
    <cellStyle name="Normál 2 6 19" xfId="957" xr:uid="{D4D5C33C-09C1-4431-9A36-687DA40810BC}"/>
    <cellStyle name="Normál 2 6 2" xfId="107" xr:uid="{D62F2672-2FD5-4B4A-815B-D717E10866F7}"/>
    <cellStyle name="Normál 2 6 20" xfId="938" xr:uid="{3C42887B-9D39-422C-9FD3-86B4EDDE53BA}"/>
    <cellStyle name="Normál 2 6 21" xfId="906" xr:uid="{C4D118C8-70EB-43A5-9DA9-599E93AC6F62}"/>
    <cellStyle name="Normál 2 6 22" xfId="1011" xr:uid="{B648440F-D24E-436A-87DD-35FF4F03E4E8}"/>
    <cellStyle name="Normál 2 6 23" xfId="958" xr:uid="{D067D8D3-A7B8-4068-B7BE-CDA7DA1CA051}"/>
    <cellStyle name="Normál 2 6 24" xfId="921" xr:uid="{110028D2-2EC7-4F68-A16B-A8D14DB23DBD}"/>
    <cellStyle name="Normál 2 6 25" xfId="1008" xr:uid="{64D42BF8-1F4C-4B1E-A24D-929DA84AFED6}"/>
    <cellStyle name="Normál 2 6 26" xfId="1010" xr:uid="{E4615CB2-2482-4765-8A40-DAA12BD29038}"/>
    <cellStyle name="Normál 2 6 27" xfId="929" xr:uid="{F5156EBB-239A-45ED-8119-61D2128C5DA8}"/>
    <cellStyle name="Normál 2 6 28" xfId="908" xr:uid="{4A2244CD-AB62-4DCF-A0F6-D057C2D0016C}"/>
    <cellStyle name="Normál 2 6 29" xfId="1278" xr:uid="{651288AC-90D0-4953-9B3C-2EB484E62867}"/>
    <cellStyle name="Normál 2 6 3" xfId="95" xr:uid="{796A2C4E-C3F3-4111-8D43-208D9BDAECE2}"/>
    <cellStyle name="Normál 2 6 30" xfId="2624" xr:uid="{6F648FFA-EA4F-4ADB-8C16-E31AE53E0C35}"/>
    <cellStyle name="Normál 2 6 31" xfId="2703" xr:uid="{4EB175B1-92BE-425E-80D7-02F4A4D15D27}"/>
    <cellStyle name="Normál 2 6 32" xfId="1092" xr:uid="{1B330710-3800-4FD1-9FAB-F499CB6BEDC9}"/>
    <cellStyle name="Normál 2 6 4" xfId="112" xr:uid="{6441682D-A181-48E7-AB2B-C6F731C4B974}"/>
    <cellStyle name="Normál 2 6 5" xfId="165" xr:uid="{896F7999-DAC0-4418-A6FD-BEA069DB60DD}"/>
    <cellStyle name="Normál 2 6 6" xfId="158" xr:uid="{5F73535F-3C49-4CA9-965F-DD2A2FE8628B}"/>
    <cellStyle name="Normál 2 6 7" xfId="191" xr:uid="{C8479332-EB2C-43B8-A3A3-E115137F8838}"/>
    <cellStyle name="Normál 2 6 8" xfId="122" xr:uid="{ADFB9285-DC11-40F7-9567-AB96004D5C65}"/>
    <cellStyle name="Normál 2 6 9" xfId="180" xr:uid="{EB895FE1-27FA-4407-8E9A-8F9EBC913B9B}"/>
    <cellStyle name="Normál 2 7" xfId="67" xr:uid="{CD0E51CE-EB44-43F9-BA72-442E5A36D108}"/>
    <cellStyle name="Normál 2 7 2" xfId="1242" xr:uid="{820DCC1B-E0D4-44F5-83E7-1F8B746442C5}"/>
    <cellStyle name="Normál 2 7 3" xfId="2622" xr:uid="{898B5BF2-BE52-46F5-B98B-4BB84DEE087A}"/>
    <cellStyle name="Normál 2 7 4" xfId="2682" xr:uid="{A2FAB544-ECCB-40C5-B44A-EF9E398E1D2F}"/>
    <cellStyle name="Normál 2 7 5" xfId="2667" xr:uid="{CCD4ED71-A7AE-4067-AFF5-48AF210C77A9}"/>
    <cellStyle name="Normál 2 8" xfId="102" xr:uid="{A8FD970B-06A5-418A-94A2-6D5210983734}"/>
    <cellStyle name="Normál 2 8 2" xfId="1327" xr:uid="{7F6A67A7-4F55-4BD4-953F-EEE5F1B78202}"/>
    <cellStyle name="Normál 2 8 3" xfId="2632" xr:uid="{9EA6B8A9-227B-4CCF-BADB-042598F413E0}"/>
    <cellStyle name="Normál 2 8 4" xfId="1080" xr:uid="{FEA90E16-71D6-41E9-AA41-21CD14B4C4B4}"/>
    <cellStyle name="Normál 2 8 5" xfId="2724" xr:uid="{5A3B04C7-4601-45DB-A6A0-AAA9DE9A5A41}"/>
    <cellStyle name="Normál 2 9" xfId="100" xr:uid="{AAFB51E0-EEA4-431E-B440-7C2C9352D79F}"/>
    <cellStyle name="Normál 2 9 2" xfId="1127" xr:uid="{F45BCEC9-8AA4-432E-A988-8D15B855C617}"/>
    <cellStyle name="Normál 2 9 3" xfId="2597" xr:uid="{DA29782B-8F9C-4767-8A06-2BA036E07F24}"/>
    <cellStyle name="Normál 2 9 4" xfId="2695" xr:uid="{60AA4016-6466-46A4-A99D-3887391E858F}"/>
    <cellStyle name="Normál 2 9 5" xfId="1087" xr:uid="{2CEE3378-D239-4AFB-9F7C-6DA419DA244B}"/>
    <cellStyle name="Normál 2_2007okt31_hint_asz_2008_2-b  melleklet_egyedi_COREP_tablak" xfId="68" xr:uid="{F46C2BDC-141D-4376-8DB7-2994D58BD2B7}"/>
    <cellStyle name="Normál 20" xfId="1437" xr:uid="{AC994C70-5C32-4AAE-8229-A58F5D64FB3F}"/>
    <cellStyle name="Normál 21" xfId="14" xr:uid="{DD30B91D-5C16-49D2-AD3F-E31370ED3CD4}"/>
    <cellStyle name="Normál 21 2" xfId="2792" xr:uid="{A131F191-D704-4FB2-B9DF-E12DDF8CEE53}"/>
    <cellStyle name="Normál 22" xfId="2793" xr:uid="{24C8145D-58E5-48A4-836C-A14F9914AD4D}"/>
    <cellStyle name="Normál 23" xfId="5" xr:uid="{00000000-0005-0000-0000-000006000000}"/>
    <cellStyle name="Normál 23 2" xfId="10" xr:uid="{747DE5C4-1A5B-4766-AB04-4CC73D96E1E7}"/>
    <cellStyle name="Normál 23 3" xfId="2878" xr:uid="{0F083B4B-CBCE-4A82-B685-E63AAEF71AD2}"/>
    <cellStyle name="Normál 24" xfId="2879" xr:uid="{DEF5FC36-C954-4C82-88DF-E9F1FC2C3BD9}"/>
    <cellStyle name="Normál 25" xfId="2202" xr:uid="{E0DCB5BA-F593-49C8-8A41-AA5735F53CF7}"/>
    <cellStyle name="Normál 26" xfId="2232" xr:uid="{14BBF187-39EC-410E-9F3B-98231E09B9B4}"/>
    <cellStyle name="Normál 27" xfId="2511" xr:uid="{ED920B3D-7959-436B-8846-B53FC0C24D61}"/>
    <cellStyle name="Normál 28" xfId="2884" xr:uid="{DDE292EF-670E-4792-8AD8-EFD5BA852DA0}"/>
    <cellStyle name="Normál 29" xfId="13" xr:uid="{1F09FA5F-84F6-4767-A809-2CDCAECEE69B}"/>
    <cellStyle name="Normál 3" xfId="69" xr:uid="{D24B2AB7-1DF0-4AE5-AF80-326ECF89831E}"/>
    <cellStyle name="Normál 3 10" xfId="1203" xr:uid="{E9B21934-63AC-49E8-91E5-0FD59A291E9A}"/>
    <cellStyle name="Normál 3 11" xfId="1915" xr:uid="{22DE8B1F-E150-446E-ADC0-10D15AE05D3B}"/>
    <cellStyle name="Normál 3 12" xfId="1715" xr:uid="{E8880BDD-E1BA-4ED5-A91B-34A879E875B3}"/>
    <cellStyle name="Normál 3 13" xfId="1914" xr:uid="{C53ECD35-2363-4D86-9903-EBA1A06D169C}"/>
    <cellStyle name="Normál 3 14" xfId="1768" xr:uid="{FE9EF0F2-5885-43E4-94FB-38BA17B00137}"/>
    <cellStyle name="Normál 3 15" xfId="1923" xr:uid="{56B92423-0464-42C3-B662-CCEB46C7302B}"/>
    <cellStyle name="Normál 3 16" xfId="1621" xr:uid="{BF1AE3CF-1EB3-4A5E-BD50-16A806D55F15}"/>
    <cellStyle name="Normál 3 17" xfId="2210" xr:uid="{6F2C2F4C-1197-4769-99D7-27277990BE5B}"/>
    <cellStyle name="Normál 3 18" xfId="1741" xr:uid="{4A63AD06-893D-46E1-9F6D-84B8B20337D4}"/>
    <cellStyle name="Normál 3 19" xfId="2311" xr:uid="{E51646A1-C4AE-4885-AA54-C4C9BC78D444}"/>
    <cellStyle name="Normál 3 2" xfId="394" xr:uid="{E61A32ED-9E05-43EB-A8DB-6385106A9BCC}"/>
    <cellStyle name="Normál 3 2 2" xfId="1236" xr:uid="{BA2AEE8D-31D0-43C8-A857-4A2061C276DB}"/>
    <cellStyle name="Normál 3 2 3" xfId="2620" xr:uid="{6DB63436-A166-4D9B-8E52-51ED3CA89E75}"/>
    <cellStyle name="Normál 3 2 4" xfId="2708" xr:uid="{85EFDD89-D976-4DFA-898F-2A660E3B22C0}"/>
    <cellStyle name="Normál 3 2 5" xfId="2714" xr:uid="{884F40C9-E20C-4D0D-8202-07E8EE778EA3}"/>
    <cellStyle name="Normál 3 20" xfId="2050" xr:uid="{D244AD17-3BEA-4867-BBA0-02064335D80D}"/>
    <cellStyle name="Normál 3 21" xfId="2375" xr:uid="{E466E66D-C789-43AB-AE7B-DAB61F120A26}"/>
    <cellStyle name="Normál 3 22" xfId="2172" xr:uid="{B99F7873-A0AC-400A-B002-56583946D47F}"/>
    <cellStyle name="Normál 3 23" xfId="2135" xr:uid="{DD84A7FF-CF57-403D-8ECA-C40272425EFD}"/>
    <cellStyle name="Normál 3 24" xfId="2414" xr:uid="{AA52C7DF-AB0E-4D43-BA4A-E37BA6217E48}"/>
    <cellStyle name="Normál 3 25" xfId="2448" xr:uid="{94778A19-8D11-4E8A-A444-23B0C09FA5D1}"/>
    <cellStyle name="Normál 3 26" xfId="1670" xr:uid="{51BED406-0907-4965-8E7F-7958C7656CBE}"/>
    <cellStyle name="Normál 3 27" xfId="2415" xr:uid="{746A5497-75FE-44FD-8045-74DE5678F0F0}"/>
    <cellStyle name="Normál 3 28" xfId="2259" xr:uid="{0ED01E62-979A-4948-8B67-121B5295A137}"/>
    <cellStyle name="Normál 3 29" xfId="2494" xr:uid="{530E217C-FD8F-4242-B81B-F5C00FE7809D}"/>
    <cellStyle name="Normál 3 3" xfId="844" xr:uid="{B8E2A553-4F9B-4102-B700-7A3ABA48DDFF}"/>
    <cellStyle name="Normál 3 3 2" xfId="1328" xr:uid="{0F181A15-CF62-40AC-99A0-377B123E0C6D}"/>
    <cellStyle name="Normál 3 3 3" xfId="2633" xr:uid="{1E51619C-81E2-4B4D-AE04-1A41131D1B05}"/>
    <cellStyle name="Normál 3 3 4" xfId="2637" xr:uid="{174D5CEE-F183-4B34-95B5-11C24F67DEF4}"/>
    <cellStyle name="Normál 3 3 5" xfId="2721" xr:uid="{38086947-03E4-4865-8B60-DB02D36F788F}"/>
    <cellStyle name="Normál 3 30" xfId="1094" xr:uid="{7FD63485-9D69-4227-BD8A-1436005E9F43}"/>
    <cellStyle name="Normál 3 31" xfId="2689" xr:uid="{E4C9A23B-D48E-4FBB-98A0-9617B1F33599}"/>
    <cellStyle name="Normál 3 32" xfId="2677" xr:uid="{F4FC8410-8F04-436F-9EAD-28DEB8A72A72}"/>
    <cellStyle name="Normál 3 33" xfId="2885" xr:uid="{1B4DD083-FE98-4698-BC5D-521954D5940E}"/>
    <cellStyle name="Normál 3 4" xfId="863" xr:uid="{2B05A4EB-D22C-43CF-BA53-5C0B73337F66}"/>
    <cellStyle name="Normál 3 4 2" xfId="1474" xr:uid="{367474BD-9E2A-40AF-9D20-E13FBFE14281}"/>
    <cellStyle name="Normál 3 4 3" xfId="2651" xr:uid="{9BEACF13-6E0A-4BD1-B76A-442B91099B41}"/>
    <cellStyle name="Normál 3 4 4" xfId="2664" xr:uid="{5160E778-CE91-4D95-92DA-84BDBAF97413}"/>
    <cellStyle name="Normál 3 4 5" xfId="2605" xr:uid="{D7D8C9FB-B77A-4E88-8419-0A257C0BFA67}"/>
    <cellStyle name="Normál 3 5" xfId="884" xr:uid="{AC2D39E6-D0E0-4AAC-881B-D0D83CE783E7}"/>
    <cellStyle name="Normál 3 5 2" xfId="1416" xr:uid="{C199A624-06BE-420B-BB8A-59A0E86DB009}"/>
    <cellStyle name="Normál 3 5 3" xfId="2643" xr:uid="{EA0B1D7E-B167-4B73-8EFF-67B7B5A6DD49}"/>
    <cellStyle name="Normál 3 5 4" xfId="1035" xr:uid="{D3ABD912-3E5F-428D-9F26-5F61757FB83A}"/>
    <cellStyle name="Normál 3 5 5" xfId="1047" xr:uid="{F4955634-013C-435A-AB7B-5AC77DB603C5}"/>
    <cellStyle name="Normál 3 6" xfId="920" xr:uid="{9756B735-02C4-48E8-A1F4-6A3D0A2EE873}"/>
    <cellStyle name="Normál 3 6 2" xfId="1140" xr:uid="{67D43A1C-DD5C-4E8A-8878-71020A7D7398}"/>
    <cellStyle name="Normál 3 6 3" xfId="2599" xr:uid="{50B5B12B-4EF6-4A95-A600-57FB8F0B80AB}"/>
    <cellStyle name="Normál 3 6 4" xfId="2631" xr:uid="{14CB1EB8-D015-4EDA-98B6-7CE2FC5529E5}"/>
    <cellStyle name="Normál 3 6 5" xfId="2672" xr:uid="{2A8504F2-48EA-4424-BC4C-BBA38FBDC227}"/>
    <cellStyle name="Normál 3 7" xfId="1061" xr:uid="{4015742B-E793-4370-A75C-F4AF85BEB6E0}"/>
    <cellStyle name="Normál 3 7 2" xfId="1412" xr:uid="{34F8829F-82A6-4C44-89E9-BA23DB892828}"/>
    <cellStyle name="Normál 3 7 3" xfId="2642" xr:uid="{599FFA05-EC9A-4E00-8A09-6B426E288D25}"/>
    <cellStyle name="Normál 3 7 4" xfId="2612" xr:uid="{14F03FED-78E9-4F19-8500-81A816EEB050}"/>
    <cellStyle name="Normál 3 7 5" xfId="2734" xr:uid="{B71F734E-EC00-489A-8D7F-A2E46893C428}"/>
    <cellStyle name="Normál 3 8" xfId="1220" xr:uid="{69DB3D4C-0A0E-4B23-92AB-A197A42354F5}"/>
    <cellStyle name="Normál 3 9" xfId="1355" xr:uid="{29632362-A30B-486F-B789-F6525D5DCB52}"/>
    <cellStyle name="Normál 4" xfId="9" xr:uid="{603B1164-260C-4CBD-9207-7CA9D7414485}"/>
    <cellStyle name="Normál 4 10" xfId="2720" xr:uid="{F46B83C9-0B09-437E-80A9-CBA372AE2C64}"/>
    <cellStyle name="Normál 4 11" xfId="2697" xr:uid="{5ACF146F-D2BF-4B4F-9369-CA4207B3D16D}"/>
    <cellStyle name="Normál 4 12" xfId="70" xr:uid="{347A19A4-AC15-4964-B0FC-A660BCA77136}"/>
    <cellStyle name="Normál 4 2" xfId="12" xr:uid="{A2A37C82-D887-4706-9DBA-3ADD7D1BBC05}"/>
    <cellStyle name="Normál 4 2 2" xfId="71" xr:uid="{AD032514-9908-4DFF-9C64-39DC0E58243F}"/>
    <cellStyle name="Normál 4 3" xfId="419" xr:uid="{4FDF94DA-E81D-462F-87EE-36E19AD9CED8}"/>
    <cellStyle name="Normál 4 4" xfId="849" xr:uid="{BF4CC572-E9B1-460E-85BA-8025BFE91F03}"/>
    <cellStyle name="Normál 4 5" xfId="867" xr:uid="{A7CA472F-296F-43FB-BC9E-AB89F8983076}"/>
    <cellStyle name="Normál 4 6" xfId="888" xr:uid="{78D0FA43-9D56-408E-A8EB-AB63A8DD8D2B}"/>
    <cellStyle name="Normál 4 7" xfId="925" xr:uid="{2D8603E3-99D1-48C2-94EF-889A8D442F2E}"/>
    <cellStyle name="Normál 4 8" xfId="1067" xr:uid="{DBF281AC-F6BD-45E0-A9B5-E3ADA8E0F7C7}"/>
    <cellStyle name="Normál 4 9" xfId="1076" xr:uid="{8E3C0194-A030-48C3-8182-9A5879DDEF7F}"/>
    <cellStyle name="Normál 4_hitint_2008_módosult táblák tervezet_nov27" xfId="72" xr:uid="{B665C773-28B2-4EEF-9B06-DF5220D5378F}"/>
    <cellStyle name="Normál 5" xfId="73" xr:uid="{7CDA6ADE-0789-46A2-9188-8E8CEA1E0E6E}"/>
    <cellStyle name="Normál 5 10" xfId="1073" xr:uid="{28B55D75-91F6-4D51-B285-7DA51FC0EE1C}"/>
    <cellStyle name="Normál 5 2" xfId="365" xr:uid="{90BB28E3-F62B-49DE-8BA1-FC0C4CC7AF08}"/>
    <cellStyle name="Normál 5 3" xfId="843" xr:uid="{F6234FEE-E91D-4B7C-B3E0-69A23C95A4BC}"/>
    <cellStyle name="Normál 5 4" xfId="862" xr:uid="{1170F22A-4656-499F-B9FB-30B3288DBBF8}"/>
    <cellStyle name="Normál 5 5" xfId="883" xr:uid="{945D2F46-9F8D-4CFF-A5D2-C7D93DED545A}"/>
    <cellStyle name="Normál 5 6" xfId="918" xr:uid="{5C2F6B66-F29E-4AE4-A31D-30966A8014B3}"/>
    <cellStyle name="Normál 5 7" xfId="1058" xr:uid="{1489E889-DE89-419D-A26E-C5C421AD0309}"/>
    <cellStyle name="Normál 5 8" xfId="1083" xr:uid="{669E7520-6BB4-47A7-99FC-321CB6D3E3A5}"/>
    <cellStyle name="Normál 5 9" xfId="2610" xr:uid="{48C78607-F038-4E1B-B747-D7E1670B0CBD}"/>
    <cellStyle name="Normál 6" xfId="74" xr:uid="{ABACF5C5-5FC4-48D8-9594-C82A09EDBDE7}"/>
    <cellStyle name="Normál 6 10" xfId="2669" xr:uid="{DE279D96-F5CC-45E8-B9DA-AB0F4022132F}"/>
    <cellStyle name="Normál 6 2" xfId="357" xr:uid="{0450ADB6-CD7A-4BED-AFC9-41957ACA8634}"/>
    <cellStyle name="Normál 6 3" xfId="842" xr:uid="{101B3485-3903-4641-96AC-2F76D194324B}"/>
    <cellStyle name="Normál 6 4" xfId="861" xr:uid="{658C64E9-AFC2-4AF6-A242-506E08202832}"/>
    <cellStyle name="Normál 6 5" xfId="882" xr:uid="{776340E0-0A7E-4B78-B6C7-2FD5B304F2CC}"/>
    <cellStyle name="Normál 6 6" xfId="917" xr:uid="{49963092-FB4D-4721-B2E2-23BAFF8A86E5}"/>
    <cellStyle name="Normál 6 7" xfId="1057" xr:uid="{58C07242-DE4E-4769-B98C-EBFF8F33FB50}"/>
    <cellStyle name="Normál 6 8" xfId="1050" xr:uid="{577B1CA2-696B-4DBF-8E54-810D9B7FF7A8}"/>
    <cellStyle name="Normál 6 9" xfId="1070" xr:uid="{12B4E177-63C1-42A9-A397-640A1CF8A5AA}"/>
    <cellStyle name="Normál 7" xfId="75" xr:uid="{AE9D1D85-B56C-464E-881C-557FD0C30B14}"/>
    <cellStyle name="Normál 7 10" xfId="2747" xr:uid="{6240DB91-4ADB-43C3-A0C6-D62A65A1D866}"/>
    <cellStyle name="Normál 7 2" xfId="414" xr:uid="{81441C1A-BE77-4D42-A7BE-BC5C8646CB94}"/>
    <cellStyle name="Normál 7 3" xfId="847" xr:uid="{D622C534-9129-45B8-A9BA-B5A2EAB613CC}"/>
    <cellStyle name="Normál 7 4" xfId="865" xr:uid="{464CD7A7-ADF0-41B0-A452-67D3DE1F9BCC}"/>
    <cellStyle name="Normál 7 5" xfId="886" xr:uid="{A83BF89B-33B3-47D4-A0DC-1309208848DC}"/>
    <cellStyle name="Normál 7 6" xfId="923" xr:uid="{84F91779-D144-4CB7-9C8F-1A0834D89275}"/>
    <cellStyle name="Normál 7 7" xfId="1064" xr:uid="{891D3971-0F4E-4354-8775-E8058100527F}"/>
    <cellStyle name="Normál 7 8" xfId="1099" xr:uid="{2EF4207A-25AB-47AD-ADD7-008004F85B30}"/>
    <cellStyle name="Normál 7 9" xfId="2733" xr:uid="{31C6CBE0-4557-407A-A4DF-27B5252F10BA}"/>
    <cellStyle name="Normál 8" xfId="76" xr:uid="{B100ECF9-7117-462B-B437-190A5C1531BA}"/>
    <cellStyle name="Normál 8 2" xfId="1111" xr:uid="{030E474A-4155-4F6F-B7A9-02C61FDC3FDA}"/>
    <cellStyle name="Normál 8 3" xfId="2593" xr:uid="{62F60D57-6AE0-4A53-86BA-5F1DEFE15099}"/>
    <cellStyle name="Normál 8 4" xfId="1086" xr:uid="{418D1D52-986E-48FB-A56E-A5F1B37CA932}"/>
    <cellStyle name="Normál 8 5" xfId="2663" xr:uid="{5ABB0F46-038A-481D-9B7A-8198E7F5A039}"/>
    <cellStyle name="Normál 9" xfId="77" xr:uid="{6DE14CBF-7343-4149-8449-895D85AB099F}"/>
    <cellStyle name="Normál 9 10" xfId="2657" xr:uid="{DBCD8AD1-0366-4556-8FBA-8206C02B591D}"/>
    <cellStyle name="Normál 9 2" xfId="473" xr:uid="{3FE44AC3-5C65-4F27-8193-20E407D1A134}"/>
    <cellStyle name="Normál 9 3" xfId="851" xr:uid="{B39D69C3-604A-42EF-875E-1DC7BA2D62F7}"/>
    <cellStyle name="Normál 9 4" xfId="869" xr:uid="{77008049-8480-462C-96A3-2A831B2BE56B}"/>
    <cellStyle name="Normál 9 5" xfId="890" xr:uid="{ED7330F7-6E99-4FFF-9AE5-B9D4176E59EC}"/>
    <cellStyle name="Normál 9 5 3 2" xfId="2883" xr:uid="{C0DE5E86-5F44-4D0B-BBC6-A7151723D949}"/>
    <cellStyle name="Normál 9 6" xfId="932" xr:uid="{7CFBCEA5-B9D1-4005-946E-DA3301C88A6E}"/>
    <cellStyle name="Normál 9 7" xfId="1074" xr:uid="{BB2841A6-597F-484A-90E6-73FA1C7E6FC0}"/>
    <cellStyle name="Normál 9 8" xfId="1071" xr:uid="{029586A9-C332-4420-8C2B-18B72EC55C33}"/>
    <cellStyle name="Normál 9 9" xfId="2656" xr:uid="{58DF9EA2-5A82-4B18-92A9-97A521F3E79B}"/>
    <cellStyle name="Normal_03 STA" xfId="78" xr:uid="{E0C79EB3-3CB1-4A09-B060-01731D402836}"/>
    <cellStyle name="optionalPD" xfId="2775" xr:uid="{0AC18139-E230-4FA6-AE83-A463870FFA31}"/>
    <cellStyle name="Összesen 2" xfId="79" xr:uid="{DC01C29B-D90F-45DA-BD2C-8F52E88BC7FD}"/>
    <cellStyle name="Összesen 2 2" xfId="2876" xr:uid="{B9A315D8-BB8F-4831-BB7A-B725DD4B5CF0}"/>
    <cellStyle name="Percent 2" xfId="2776" xr:uid="{4ECB6F66-2587-43E0-B661-2403143D91D2}"/>
    <cellStyle name="Percent 3" xfId="2777" xr:uid="{07329D44-BABB-4048-A680-6970928F81D8}"/>
    <cellStyle name="Percent 4" xfId="2778" xr:uid="{1BCF5A99-4EA0-41A0-AB96-7E3CB3298B4F}"/>
    <cellStyle name="Rossz 2" xfId="80" xr:uid="{FA54BEEB-1A52-4F6B-A08C-96176702EAA8}"/>
    <cellStyle name="Rossz 2 2" xfId="2818" xr:uid="{2FF3F0A0-F8D5-4642-8A39-D4260464FC35}"/>
    <cellStyle name="SAPBEXaggData" xfId="239" xr:uid="{38D390CD-0F32-4317-BFC6-63C274BF4F05}"/>
    <cellStyle name="SAPBEXaggData 2" xfId="2834" xr:uid="{23FE0C16-3B31-4768-94D6-5A4E046FA0C9}"/>
    <cellStyle name="SAPBEXaggDataEmph" xfId="202" xr:uid="{F8F27CF8-FA58-4EF4-BC11-C17AA9B3B8B6}"/>
    <cellStyle name="SAPBEXaggDataEmph 2" xfId="2835" xr:uid="{CE12B36A-1588-44E2-8288-DD33AFF192A7}"/>
    <cellStyle name="SAPBEXaggItem" xfId="234" xr:uid="{4B97E5F6-6A08-4530-9EAC-15C8A3D91904}"/>
    <cellStyle name="SAPBEXaggItem 2" xfId="2836" xr:uid="{8B15A4A5-D6A7-4CE2-B8C9-1DD6716A4A34}"/>
    <cellStyle name="SAPBEXaggItemX" xfId="238" xr:uid="{4CF2BD4F-EADE-43CD-B4DC-90863555E06E}"/>
    <cellStyle name="SAPBEXaggItemX 2" xfId="2837" xr:uid="{1B937453-D15B-4DD5-AA33-8CFFCF13A09E}"/>
    <cellStyle name="SAPBEXchaText" xfId="81" xr:uid="{69AE7370-0896-4489-AD16-B6C1C8657E94}"/>
    <cellStyle name="SAPBEXchaText 2" xfId="2838" xr:uid="{C4010804-4905-4E2E-8A33-65A879B76758}"/>
    <cellStyle name="SAPBEXexcBad7" xfId="167" xr:uid="{8B7E1865-ABED-4645-9291-CE23B98345F7}"/>
    <cellStyle name="SAPBEXexcBad7 2" xfId="2839" xr:uid="{FD86A9A0-54F8-4DA5-A6D5-E7E9393C63F1}"/>
    <cellStyle name="SAPBEXexcBad8" xfId="237" xr:uid="{21DD57E1-D6F2-4C26-8C4D-AF06E46CC457}"/>
    <cellStyle name="SAPBEXexcBad8 2" xfId="2840" xr:uid="{D0A44FD8-2756-4BA6-BF0E-1B3C02936A69}"/>
    <cellStyle name="SAPBEXexcBad9" xfId="189" xr:uid="{D7ACA77D-2AED-4E10-9D9B-9841C94B6EF9}"/>
    <cellStyle name="SAPBEXexcBad9 2" xfId="2841" xr:uid="{691CB917-CB68-4082-9470-FDF9CEA152A8}"/>
    <cellStyle name="SAPBEXexcCritical4" xfId="166" xr:uid="{D5950E2C-0713-444F-B3DC-29FEACAE0337}"/>
    <cellStyle name="SAPBEXexcCritical4 2" xfId="2842" xr:uid="{0812E54A-D7B1-4E2B-936C-68348C3B9256}"/>
    <cellStyle name="SAPBEXexcCritical5" xfId="236" xr:uid="{A228C50E-304E-42F7-B0B8-600001B6B99B}"/>
    <cellStyle name="SAPBEXexcCritical5 2" xfId="2843" xr:uid="{DD0B79B0-2992-418C-BA76-F1D7C4FA6721}"/>
    <cellStyle name="SAPBEXexcCritical6" xfId="177" xr:uid="{FAE7582E-93C1-4767-B459-A98B9321AB6B}"/>
    <cellStyle name="SAPBEXexcCritical6 2" xfId="2844" xr:uid="{50C8371D-DFDE-43DA-BCD8-351E19D6EB41}"/>
    <cellStyle name="SAPBEXexcGood1" xfId="188" xr:uid="{2F74BDD2-C50C-4409-83D1-1D09FDAFDA4E}"/>
    <cellStyle name="SAPBEXexcGood1 2" xfId="2845" xr:uid="{A19DF109-318D-4197-818A-F436399B6849}"/>
    <cellStyle name="SAPBEXexcGood2" xfId="190" xr:uid="{C89E1B55-A2BB-4EFE-A063-7ADA32E7287A}"/>
    <cellStyle name="SAPBEXexcGood2 2" xfId="2846" xr:uid="{9EAFEFB7-4615-4490-B541-92A7346DA7CC}"/>
    <cellStyle name="SAPBEXexcGood3" xfId="251" xr:uid="{2B3DC018-F1F6-492A-B8B4-13DBD63B4C35}"/>
    <cellStyle name="SAPBEXexcGood3 2" xfId="2847" xr:uid="{40954C13-C7AB-4F83-A6F1-D45714E9EBB0}"/>
    <cellStyle name="SAPBEXfilterDrill" xfId="214" xr:uid="{E7C8E9B8-20A4-4312-B835-344D697099B3}"/>
    <cellStyle name="SAPBEXfilterDrill 2" xfId="2848" xr:uid="{2FB4CB6D-766E-40CE-B089-DB05CFB27A0A}"/>
    <cellStyle name="SAPBEXfilterItem" xfId="246" xr:uid="{19351D1C-29A6-4E47-9688-F92D5BF0DE39}"/>
    <cellStyle name="SAPBEXfilterItem 2" xfId="2849" xr:uid="{9318C206-F254-4B3C-8B43-E08486432577}"/>
    <cellStyle name="SAPBEXfilterText" xfId="250" xr:uid="{252E9616-E21A-44F4-A477-12E1B06AB9B7}"/>
    <cellStyle name="SAPBEXfilterText 2" xfId="125" xr:uid="{30BE3AA4-55DD-4A21-BC44-9FEC4B2759CA}"/>
    <cellStyle name="SAPBEXfilterText 2 10" xfId="653" xr:uid="{F0FC6C18-61E7-4358-98FD-4A19FD8644E5}"/>
    <cellStyle name="SAPBEXfilterText 2 11" xfId="557" xr:uid="{C00D779F-EACD-4F83-A7D7-C48D243C7BB1}"/>
    <cellStyle name="SAPBEXfilterText 2 12" xfId="1141" xr:uid="{0485257C-D7FF-4547-9A96-953578177B1E}"/>
    <cellStyle name="SAPBEXfilterText 2 13" xfId="1388" xr:uid="{A739A555-513F-4D06-A507-26F73B8B22BB}"/>
    <cellStyle name="SAPBEXfilterText 2 14" xfId="1125" xr:uid="{4F7252A4-8BE1-46DC-92D7-004CDF5C8695}"/>
    <cellStyle name="SAPBEXfilterText 2 15" xfId="1212" xr:uid="{4F091EB1-35E3-4358-9F17-B8A503C463BB}"/>
    <cellStyle name="SAPBEXfilterText 2 16" xfId="1391" xr:uid="{24B9B187-0E49-45E4-BA6B-1E1D2BA3C847}"/>
    <cellStyle name="SAPBEXfilterText 2 17" xfId="1320" xr:uid="{A29F5641-380F-4561-98B6-F3FA9068C880}"/>
    <cellStyle name="SAPBEXfilterText 2 18" xfId="1316" xr:uid="{2AEB7A16-EB74-4CA5-8707-41FD19F55756}"/>
    <cellStyle name="SAPBEXfilterText 2 19" xfId="1192" xr:uid="{A7F77DE6-BE4C-4584-AF83-E751B44B2883}"/>
    <cellStyle name="SAPBEXfilterText 2 2" xfId="332" xr:uid="{87FB22B2-4B13-4C46-9D7D-C422BB6FE8EE}"/>
    <cellStyle name="SAPBEXfilterText 2 20" xfId="1330" xr:uid="{CB1F67EF-175A-4703-98CB-0F7ACF7E1A53}"/>
    <cellStyle name="SAPBEXfilterText 2 21" xfId="1781" xr:uid="{1F7DD41A-0FD2-42B1-BAA2-5DDE03FDC645}"/>
    <cellStyle name="SAPBEXfilterText 2 22" xfId="1879" xr:uid="{B0823ABC-DCE1-4B40-9F14-B50DAC1941D5}"/>
    <cellStyle name="SAPBEXfilterText 2 23" xfId="2287" xr:uid="{778DF732-98EA-4F81-967A-FB44670D3A3F}"/>
    <cellStyle name="SAPBEXfilterText 2 24" xfId="2282" xr:uid="{FF745AF8-B368-427A-99E1-566EC2522FB5}"/>
    <cellStyle name="SAPBEXfilterText 2 25" xfId="1947" xr:uid="{77581FA6-F8EA-4EF3-AB31-E89F8CE780A2}"/>
    <cellStyle name="SAPBEXfilterText 2 26" xfId="1838" xr:uid="{61498B48-A4E9-4EF4-A334-D0335BDF5357}"/>
    <cellStyle name="SAPBEXfilterText 2 27" xfId="1878" xr:uid="{27A1E16F-5377-4966-A4A8-FC1C96F2871A}"/>
    <cellStyle name="SAPBEXfilterText 2 28" xfId="2128" xr:uid="{D492921E-8B58-47F5-A195-26E6D28098CF}"/>
    <cellStyle name="SAPBEXfilterText 2 29" xfId="2070" xr:uid="{523157D7-0BF7-4B8B-942B-93735B1DBDE2}"/>
    <cellStyle name="SAPBEXfilterText 2 3" xfId="314" xr:uid="{B5F68B9C-B553-4CA7-A02C-621EF0263641}"/>
    <cellStyle name="SAPBEXfilterText 2 30" xfId="2120" xr:uid="{CDA011C0-2E08-4713-AF83-CCB4EBD012AA}"/>
    <cellStyle name="SAPBEXfilterText 2 31" xfId="1984" xr:uid="{0498F773-68FA-4388-8897-12965F5A166B}"/>
    <cellStyle name="SAPBEXfilterText 2 32" xfId="1620" xr:uid="{B5C40761-3089-4002-83E8-898D8D603B61}"/>
    <cellStyle name="SAPBEXfilterText 2 33" xfId="1658" xr:uid="{6631542D-AA41-4103-A9D0-56FDCA862C78}"/>
    <cellStyle name="SAPBEXfilterText 2 34" xfId="1637" xr:uid="{95BD2CC6-44CC-4812-9149-DAF3CCEA1039}"/>
    <cellStyle name="SAPBEXfilterText 2 35" xfId="2224" xr:uid="{EA9D4F02-1DA3-4638-9029-7552B6FCF440}"/>
    <cellStyle name="SAPBEXfilterText 2 36" xfId="1759" xr:uid="{1CE994A7-DD8F-4D7A-91CD-B0CFBAB49F7A}"/>
    <cellStyle name="SAPBEXfilterText 2 37" xfId="1595" xr:uid="{12AD7127-3D42-4410-8DBE-EFA2CCD9F7FB}"/>
    <cellStyle name="SAPBEXfilterText 2 38" xfId="2248" xr:uid="{FA5D2B10-BE0C-4366-ABDF-0AD0EE240B7F}"/>
    <cellStyle name="SAPBEXfilterText 2 39" xfId="2030" xr:uid="{382A21B7-0020-485D-9554-3B40F87643CE}"/>
    <cellStyle name="SAPBEXfilterText 2 4" xfId="362" xr:uid="{06C82441-5B41-47E7-9A59-88E7C2570C9C}"/>
    <cellStyle name="SAPBEXfilterText 2 5" xfId="331" xr:uid="{50782C35-72BA-4DE1-9D62-55B5AF8B5A5A}"/>
    <cellStyle name="SAPBEXfilterText 2 6" xfId="457" xr:uid="{6E2CE84B-A8AB-464A-B877-14366B049311}"/>
    <cellStyle name="SAPBEXfilterText 2 7" xfId="506" xr:uid="{3A3C6B39-19D6-4F62-B8E3-314C80F3FC8E}"/>
    <cellStyle name="SAPBEXfilterText 2 8" xfId="556" xr:uid="{59BA7C33-1EB2-4A7E-B948-02020F85F1B2}"/>
    <cellStyle name="SAPBEXfilterText 2 9" xfId="605" xr:uid="{00344537-3A5D-41A1-94CE-FEF4D5B7F126}"/>
    <cellStyle name="SAPBEXfilterText 3" xfId="124" xr:uid="{A41E7DA8-F64B-41C6-BF98-6563D80FF528}"/>
    <cellStyle name="SAPBEXfilterText 3 10" xfId="734" xr:uid="{BF33CFE9-A91F-4FB3-AE72-6743E999378D}"/>
    <cellStyle name="SAPBEXfilterText 3 11" xfId="401" xr:uid="{BBCB4DBF-A046-4043-8804-A9CC11067181}"/>
    <cellStyle name="SAPBEXfilterText 3 12" xfId="1134" xr:uid="{5854D411-4329-43D0-9B36-CAFCAC1C8998}"/>
    <cellStyle name="SAPBEXfilterText 3 13" xfId="1420" xr:uid="{E8F43206-E460-495A-BBE2-74AF24AF821C}"/>
    <cellStyle name="SAPBEXfilterText 3 14" xfId="1443" xr:uid="{2E2ADC3B-0082-462E-B781-389FBC93D422}"/>
    <cellStyle name="SAPBEXfilterText 3 15" xfId="1335" xr:uid="{24CB3889-BBCB-442D-89A7-A06A2E926CF7}"/>
    <cellStyle name="SAPBEXfilterText 3 16" xfId="1305" xr:uid="{60C3A6D3-D459-4D11-A85F-484906A618FC}"/>
    <cellStyle name="SAPBEXfilterText 3 17" xfId="1452" xr:uid="{6C65927E-561F-404A-BCF8-5950855C77BF}"/>
    <cellStyle name="SAPBEXfilterText 3 18" xfId="1494" xr:uid="{5DC1E6B4-5B71-4090-B839-BE7C910E21D7}"/>
    <cellStyle name="SAPBEXfilterText 3 19" xfId="1449" xr:uid="{1A6AF9D1-7772-4E70-8D99-F3C1BF9FB3A7}"/>
    <cellStyle name="SAPBEXfilterText 3 2" xfId="305" xr:uid="{A26751C0-4A38-425C-B3F4-E2C56A5938CC}"/>
    <cellStyle name="SAPBEXfilterText 3 20" xfId="1417" xr:uid="{59A2B6D8-9974-4996-83B6-FDC7181EDC2B}"/>
    <cellStyle name="SAPBEXfilterText 3 21" xfId="1933" xr:uid="{E8B9864F-C58E-4802-8014-08F3AB111AE8}"/>
    <cellStyle name="SAPBEXfilterText 3 22" xfId="2051" xr:uid="{ED28CCC9-05DE-4179-9B74-5A4105E75B6F}"/>
    <cellStyle name="SAPBEXfilterText 3 23" xfId="2039" xr:uid="{7B229702-B549-4D50-A6F7-38C3FF2F5E2D}"/>
    <cellStyle name="SAPBEXfilterText 3 24" xfId="2206" xr:uid="{504FFAE5-C568-4EF1-965A-9E54E07CF4D0}"/>
    <cellStyle name="SAPBEXfilterText 3 25" xfId="1849" xr:uid="{E6E80030-9372-471C-A369-09F9FB5D950F}"/>
    <cellStyle name="SAPBEXfilterText 3 26" xfId="2297" xr:uid="{645C4B83-0588-4310-A9DE-6E5CC9A3F6A2}"/>
    <cellStyle name="SAPBEXfilterText 3 27" xfId="2283" xr:uid="{D68765AF-2AE9-4BEA-9BF0-66F0AE49FCCB}"/>
    <cellStyle name="SAPBEXfilterText 3 28" xfId="1787" xr:uid="{C36083F5-899A-41A3-B5C5-4B182DB2D22F}"/>
    <cellStyle name="SAPBEXfilterText 3 29" xfId="1846" xr:uid="{3A57FB47-0150-4979-B921-B6F7C532620A}"/>
    <cellStyle name="SAPBEXfilterText 3 3" xfId="374" xr:uid="{30D590A5-0A5D-4C88-8D07-2FE30E60D0AF}"/>
    <cellStyle name="SAPBEXfilterText 3 30" xfId="2318" xr:uid="{3E98A961-1155-43BC-BF82-058D274781A3}"/>
    <cellStyle name="SAPBEXfilterText 3 31" xfId="1928" xr:uid="{8A42DC08-2407-4C50-A84C-B2617E3E619B}"/>
    <cellStyle name="SAPBEXfilterText 3 32" xfId="2343" xr:uid="{3DD155B3-E46C-4DBF-9893-BDA3F2F6A71A}"/>
    <cellStyle name="SAPBEXfilterText 3 33" xfId="2474" xr:uid="{924BF801-9D8C-4573-B0D5-00E892F71174}"/>
    <cellStyle name="SAPBEXfilterText 3 34" xfId="1834" xr:uid="{2543BD05-BA5D-4F9A-89F6-454C4A7CD3A7}"/>
    <cellStyle name="SAPBEXfilterText 3 35" xfId="2125" xr:uid="{B3CDB3D5-69C1-4A0E-9BA9-FBA1966D6463}"/>
    <cellStyle name="SAPBEXfilterText 3 36" xfId="1784" xr:uid="{64091FEE-8E94-45A1-9B83-D32B221C5C87}"/>
    <cellStyle name="SAPBEXfilterText 3 37" xfId="2261" xr:uid="{439C71C3-3CA1-4AE9-A91D-434C3CB78C20}"/>
    <cellStyle name="SAPBEXfilterText 3 38" xfId="1750" xr:uid="{9B25E32D-9965-4011-91AF-FEE11448C94E}"/>
    <cellStyle name="SAPBEXfilterText 3 39" xfId="1597" xr:uid="{15E6FEAF-B1B7-4614-A67B-17D34759A12A}"/>
    <cellStyle name="SAPBEXfilterText 3 4" xfId="454" xr:uid="{B8E4E637-F26D-4AB8-AD8C-A1AC7484124D}"/>
    <cellStyle name="SAPBEXfilterText 3 5" xfId="503" xr:uid="{EAB8AD1B-B137-4A0C-8F1A-CEF324C6208A}"/>
    <cellStyle name="SAPBEXfilterText 3 6" xfId="553" xr:uid="{726E4F1F-033F-4CEF-962A-EE8EAA225068}"/>
    <cellStyle name="SAPBEXfilterText 3 7" xfId="602" xr:uid="{D27A239E-79B8-4872-BB95-20659FD9A6D1}"/>
    <cellStyle name="SAPBEXfilterText 3 8" xfId="650" xr:uid="{D5114496-B9CD-4B63-A8D1-055E841F0752}"/>
    <cellStyle name="SAPBEXfilterText 3 9" xfId="696" xr:uid="{BF7DAEDF-43AC-45EC-AD08-86F3F26FF808}"/>
    <cellStyle name="SAPBEXfilterText 4" xfId="208" xr:uid="{1C8E5030-0242-4F70-92E9-F2E13863A48B}"/>
    <cellStyle name="SAPBEXfilterText 4 10" xfId="308" xr:uid="{ED54372D-C257-4825-BD31-593AF884EFB7}"/>
    <cellStyle name="SAPBEXfilterText 4 11" xfId="684" xr:uid="{2B3934AB-0C71-4CD4-828B-F43A2006EA64}"/>
    <cellStyle name="SAPBEXfilterText 4 12" xfId="1142" xr:uid="{F5281DD6-FA56-4A24-8E97-1042BA5209A6}"/>
    <cellStyle name="SAPBEXfilterText 4 13" xfId="1374" xr:uid="{5740EA78-42CC-413A-9A05-69A7C05BBF23}"/>
    <cellStyle name="SAPBEXfilterText 4 14" xfId="1216" xr:uid="{D5F06EDD-2A9F-45FD-A1EC-0CA26A44DA3B}"/>
    <cellStyle name="SAPBEXfilterText 4 15" xfId="1196" xr:uid="{E4C87859-F639-48DA-A7F8-8B8D4EBCEDEB}"/>
    <cellStyle name="SAPBEXfilterText 4 16" xfId="1480" xr:uid="{DEF5CEDB-78E9-4066-B765-563DCAC40C3C}"/>
    <cellStyle name="SAPBEXfilterText 4 17" xfId="1508" xr:uid="{8FFF5CCA-E32A-4672-907F-DED577B4013D}"/>
    <cellStyle name="SAPBEXfilterText 4 18" xfId="1528" xr:uid="{7C746FD2-2055-4D33-B341-844CA7F1FB7A}"/>
    <cellStyle name="SAPBEXfilterText 4 19" xfId="1550" xr:uid="{A1FF7A82-8506-43E1-81D5-50868796C66C}"/>
    <cellStyle name="SAPBEXfilterText 4 2" xfId="405" xr:uid="{A0DB077A-48B3-4E71-AF59-15D165CD1029}"/>
    <cellStyle name="SAPBEXfilterText 4 20" xfId="1575" xr:uid="{CEB5AEA8-C930-461A-8605-D9D468D52FA0}"/>
    <cellStyle name="SAPBEXfilterText 4 21" xfId="1740" xr:uid="{3826C838-6380-4492-9346-922BE7C26A5A}"/>
    <cellStyle name="SAPBEXfilterText 4 22" xfId="2258" xr:uid="{18A1CD6B-3807-4E1F-8DA9-D598571BE280}"/>
    <cellStyle name="SAPBEXfilterText 4 23" xfId="1983" xr:uid="{129D13A6-A432-4BEC-941E-7FA6DEA4C813}"/>
    <cellStyle name="SAPBEXfilterText 4 24" xfId="2308" xr:uid="{7C1B8930-60EA-41C4-B2AF-2B61EA744459}"/>
    <cellStyle name="SAPBEXfilterText 4 25" xfId="1926" xr:uid="{82EEEB57-680A-4A7A-A76A-4042E5698DD1}"/>
    <cellStyle name="SAPBEXfilterText 4 26" xfId="2367" xr:uid="{11D16DA1-0A9E-4BCF-B818-A0CE33A034D8}"/>
    <cellStyle name="SAPBEXfilterText 4 27" xfId="2393" xr:uid="{7E9F7D54-EF03-4D09-87CB-B7CED33B0241}"/>
    <cellStyle name="SAPBEXfilterText 4 28" xfId="2422" xr:uid="{7E13187F-3B9D-47AC-B12C-609550EAEFA4}"/>
    <cellStyle name="SAPBEXfilterText 4 29" xfId="2447" xr:uid="{6C314C7B-944D-4630-9C80-CE8491F2A8AC}"/>
    <cellStyle name="SAPBEXfilterText 4 3" xfId="383" xr:uid="{9502D1CC-C30D-4E9E-B949-B635967F2DEE}"/>
    <cellStyle name="SAPBEXfilterText 4 30" xfId="2469" xr:uid="{64ABD4A6-5008-40EA-B3B8-8A9F09BE9C99}"/>
    <cellStyle name="SAPBEXfilterText 4 31" xfId="2298" xr:uid="{722CA59D-8502-4DC6-AB79-E2B815CA18F2}"/>
    <cellStyle name="SAPBEXfilterText 4 32" xfId="2513" xr:uid="{0E57CE85-2D69-428E-ABF5-8E3F01092BD6}"/>
    <cellStyle name="SAPBEXfilterText 4 33" xfId="2530" xr:uid="{C9C2F35B-5B12-4254-8B2B-9B2C04FC7621}"/>
    <cellStyle name="SAPBEXfilterText 4 34" xfId="2547" xr:uid="{357F27B2-5B8D-4727-9809-DAB38FCEEC8F}"/>
    <cellStyle name="SAPBEXfilterText 4 35" xfId="2559" xr:uid="{7356844C-95ED-4113-B7C7-1F5C8A6EB0AA}"/>
    <cellStyle name="SAPBEXfilterText 4 36" xfId="2570" xr:uid="{9D6E6DA2-15A2-4E90-BC39-36ABC0F17376}"/>
    <cellStyle name="SAPBEXfilterText 4 37" xfId="2580" xr:uid="{49AF86B8-A41C-4F2E-BA45-1659C6311A8E}"/>
    <cellStyle name="SAPBEXfilterText 4 38" xfId="2585" xr:uid="{AE7E8D8D-7F29-42B1-B1C3-953342378DFB}"/>
    <cellStyle name="SAPBEXfilterText 4 39" xfId="2588" xr:uid="{CD522333-B638-4E42-98CD-A0C0A95DA0B7}"/>
    <cellStyle name="SAPBEXfilterText 4 4" xfId="322" xr:uid="{42DFC758-B0BD-4373-9308-8F0200771A21}"/>
    <cellStyle name="SAPBEXfilterText 4 5" xfId="328" xr:uid="{3DD9EE89-50BA-4CB3-B4E4-A26192DA672B}"/>
    <cellStyle name="SAPBEXfilterText 4 6" xfId="379" xr:uid="{0F0B980D-4691-4AC0-8023-AF781B5191D0}"/>
    <cellStyle name="SAPBEXfilterText 4 7" xfId="310" xr:uid="{0DFCBE3D-31DA-4250-BFDC-2CF663514862}"/>
    <cellStyle name="SAPBEXfilterText 4 8" xfId="337" xr:uid="{83035C12-9B7F-4DE3-8F09-EBB7B1F99D2E}"/>
    <cellStyle name="SAPBEXfilterText 4 9" xfId="396" xr:uid="{5C1F7533-2413-49B6-B315-7F83327F9B8F}"/>
    <cellStyle name="SAPBEXfilterText 5" xfId="224" xr:uid="{BA2A9EBC-03FC-4100-BD2A-2D35C41DB3FB}"/>
    <cellStyle name="SAPBEXfilterText 5 10" xfId="398" xr:uid="{021E82C4-9698-4663-93CA-92A5B1B832C4}"/>
    <cellStyle name="SAPBEXfilterText 5 11" xfId="302" xr:uid="{E1CF13DF-5233-420C-A33E-D2A161FDAEAB}"/>
    <cellStyle name="SAPBEXfilterText 5 12" xfId="1133" xr:uid="{0E8C7E36-2FC9-4232-8D27-C64F6C549817}"/>
    <cellStyle name="SAPBEXfilterText 5 13" xfId="1244" xr:uid="{9D6AB618-B25D-487F-AABB-4399D604683B}"/>
    <cellStyle name="SAPBEXfilterText 5 14" xfId="1240" xr:uid="{271B41F3-8185-4FD1-9DFD-A9992521445A}"/>
    <cellStyle name="SAPBEXfilterText 5 15" xfId="1349" xr:uid="{BAD52927-8122-4BD3-ABAC-950B33B098E9}"/>
    <cellStyle name="SAPBEXfilterText 5 16" xfId="1385" xr:uid="{3542D121-EBCA-4851-ACAB-7FC1DC8128C4}"/>
    <cellStyle name="SAPBEXfilterText 5 17" xfId="1265" xr:uid="{3A0537AC-4889-4835-80E6-F2590E32BA41}"/>
    <cellStyle name="SAPBEXfilterText 5 18" xfId="1362" xr:uid="{D8446552-7D9A-4987-A53B-9E9D3535A5B6}"/>
    <cellStyle name="SAPBEXfilterText 5 19" xfId="1431" xr:uid="{31925306-1652-42AA-84DF-165EDA6FC7B6}"/>
    <cellStyle name="SAPBEXfilterText 5 2" xfId="311" xr:uid="{8F1E7F50-65EA-47A0-B8AF-107D0213D493}"/>
    <cellStyle name="SAPBEXfilterText 5 20" xfId="1392" xr:uid="{16D94FA5-C86B-4612-B656-CB201142EC12}"/>
    <cellStyle name="SAPBEXfilterText 5 21" xfId="2247" xr:uid="{F6A1FB60-456F-4C04-BFB7-A975335097B6}"/>
    <cellStyle name="SAPBEXfilterText 5 22" xfId="2167" xr:uid="{BB4DA1C5-DF82-40ED-9C71-5707B0C2B616}"/>
    <cellStyle name="SAPBEXfilterText 5 23" xfId="2075" xr:uid="{A3576E63-48AE-479D-BE80-9037CACEA9A1}"/>
    <cellStyle name="SAPBEXfilterText 5 24" xfId="2122" xr:uid="{105F1109-A00E-4A6D-84BE-78726F848731}"/>
    <cellStyle name="SAPBEXfilterText 5 25" xfId="1792" xr:uid="{47E2A76C-938D-4458-88E3-607B971938F1}"/>
    <cellStyle name="SAPBEXfilterText 5 26" xfId="2209" xr:uid="{94E13A31-0A92-4189-8E24-DAC276596C56}"/>
    <cellStyle name="SAPBEXfilterText 5 27" xfId="1977" xr:uid="{1929F389-D21E-4E17-A36E-AF026D6D8BAD}"/>
    <cellStyle name="SAPBEXfilterText 5 28" xfId="2302" xr:uid="{620F44C1-F7EF-4B58-8C25-0786353AA37E}"/>
    <cellStyle name="SAPBEXfilterText 5 29" xfId="2349" xr:uid="{172463F3-15B0-4CE8-9EB7-7142F778BBE5}"/>
    <cellStyle name="SAPBEXfilterText 5 3" xfId="323" xr:uid="{6922326A-BF32-4F5C-A765-FAEED294AE65}"/>
    <cellStyle name="SAPBEXfilterText 5 30" xfId="2377" xr:uid="{18C43039-F9E6-41C7-8522-1C0612505E3B}"/>
    <cellStyle name="SAPBEXfilterText 5 31" xfId="2372" xr:uid="{D23410CD-3584-46D5-8D19-00BE9ABFD4AF}"/>
    <cellStyle name="SAPBEXfilterText 5 32" xfId="1993" xr:uid="{824FA5A6-D5CE-4463-BD8A-BA0A71A7B048}"/>
    <cellStyle name="SAPBEXfilterText 5 33" xfId="1825" xr:uid="{02260B5E-DDB0-45B4-AA56-4151A2D2D864}"/>
    <cellStyle name="SAPBEXfilterText 5 34" xfId="1799" xr:uid="{0C26E296-1E4D-4F84-AF5D-4709925F46DE}"/>
    <cellStyle name="SAPBEXfilterText 5 35" xfId="2498" xr:uid="{EFBF8F83-13CA-4633-8531-93D3C7A08C1B}"/>
    <cellStyle name="SAPBEXfilterText 5 36" xfId="2517" xr:uid="{BE403C45-B6EA-4337-BF36-4B576D73B65A}"/>
    <cellStyle name="SAPBEXfilterText 5 37" xfId="2534" xr:uid="{9A084E9F-3102-49DD-8566-3C6EE9AB33E5}"/>
    <cellStyle name="SAPBEXfilterText 5 38" xfId="2550" xr:uid="{C50CD15E-EDE7-46B6-A155-BBDE4D983481}"/>
    <cellStyle name="SAPBEXfilterText 5 39" xfId="2562" xr:uid="{DF40E67C-B66B-4369-9B63-415F338DD4AD}"/>
    <cellStyle name="SAPBEXfilterText 5 4" xfId="298" xr:uid="{F701EED7-8B03-47A8-9A44-486572A0C811}"/>
    <cellStyle name="SAPBEXfilterText 5 5" xfId="403" xr:uid="{DC80AE94-3CCA-4418-ADE9-8B38FBCB02E1}"/>
    <cellStyle name="SAPBEXfilterText 5 6" xfId="376" xr:uid="{A5EA0669-2887-4BF4-A22A-F0BDE9FB3360}"/>
    <cellStyle name="SAPBEXfilterText 5 7" xfId="384" xr:uid="{2CB3FC2B-7AFB-48F6-87F0-FFD1970445C8}"/>
    <cellStyle name="SAPBEXfilterText 5 8" xfId="393" xr:uid="{B21FC572-BF90-4D70-9CF3-1E94142056C7}"/>
    <cellStyle name="SAPBEXfilterText 5 9" xfId="391" xr:uid="{BF43CD91-9F26-40A4-B9E3-D0D787E30C9F}"/>
    <cellStyle name="SAPBEXfilterText 6" xfId="2850" xr:uid="{6B8BC99A-3F02-4F55-BB5A-46A94653566E}"/>
    <cellStyle name="SAPBEXformats" xfId="82" xr:uid="{0B8DEA1B-77D1-4A76-89E3-59B8E8041083}"/>
    <cellStyle name="SAPBEXformats 2" xfId="2851" xr:uid="{64FE829D-EC29-428F-B826-345954BB5CDE}"/>
    <cellStyle name="SAPBEXheaderItem" xfId="198" xr:uid="{3F5080BB-9A54-4C44-9B73-9980BD4420E0}"/>
    <cellStyle name="SAPBEXheaderItem 10" xfId="270" xr:uid="{56C84E40-4646-458F-91A0-63911045478B}"/>
    <cellStyle name="SAPBEXheaderItem 11" xfId="126" xr:uid="{E44C1468-1937-4207-A401-65B0C401C5DF}"/>
    <cellStyle name="SAPBEXheaderItem 12" xfId="271" xr:uid="{A9258FC2-29D3-4B80-A830-21B5A5A6250C}"/>
    <cellStyle name="SAPBEXheaderItem 13" xfId="255" xr:uid="{965EFCEE-9E88-46F1-9149-AD025BCA5124}"/>
    <cellStyle name="SAPBEXheaderItem 14" xfId="285" xr:uid="{0C339DF4-106E-4C97-A577-56EECA1BAE98}"/>
    <cellStyle name="SAPBEXheaderItem 15" xfId="209" xr:uid="{61A9315F-8B04-467E-85ED-286C03825628}"/>
    <cellStyle name="SAPBEXheaderItem 16" xfId="287" xr:uid="{6CB08EAD-AAB4-4904-ADB7-B8488C5A1CFC}"/>
    <cellStyle name="SAPBEXheaderItem 17" xfId="138" xr:uid="{908E3119-11C6-49AD-AF1D-AE3E91F0075E}"/>
    <cellStyle name="SAPBEXheaderItem 18" xfId="289" xr:uid="{03804170-F924-4B02-BFF2-588257931865}"/>
    <cellStyle name="SAPBEXheaderItem 19" xfId="127" xr:uid="{79A15254-3A41-4250-8256-2B0C30FAC690}"/>
    <cellStyle name="SAPBEXheaderItem 2" xfId="115" xr:uid="{9EF5A342-1C85-42EF-9EF4-150B04EF24C9}"/>
    <cellStyle name="SAPBEXheaderItem 20" xfId="291" xr:uid="{154CB079-3B0F-4759-B3E6-A72E1F06B8DA}"/>
    <cellStyle name="SAPBEXheaderItem 21" xfId="282" xr:uid="{CFCB2210-B5FA-45AD-A848-3623B992141C}"/>
    <cellStyle name="SAPBEXheaderItem 22" xfId="293" xr:uid="{E2B461AF-F3E1-4AA3-B2FA-7B2F6C29A726}"/>
    <cellStyle name="SAPBEXheaderItem 23" xfId="318" xr:uid="{4F441DB6-829D-440D-80E5-D859D4BE1E0F}"/>
    <cellStyle name="SAPBEXheaderItem 24" xfId="370" xr:uid="{D30FE7D8-3EEE-4560-ADEC-94E500F8E68F}"/>
    <cellStyle name="SAPBEXheaderItem 25" xfId="340" xr:uid="{79DFCEF4-CE13-41BD-82A4-0C86E4EA5FE7}"/>
    <cellStyle name="SAPBEXheaderItem 26" xfId="377" xr:uid="{C25BCB41-1941-4362-866B-CB8F9620411E}"/>
    <cellStyle name="SAPBEXheaderItem 27" xfId="390" xr:uid="{5F7DE69C-CB9C-4836-83A6-8420AFB17F9E}"/>
    <cellStyle name="SAPBEXheaderItem 28" xfId="399" xr:uid="{03D13D0F-9C9D-4F71-A0B1-BB040FD043EC}"/>
    <cellStyle name="SAPBEXheaderItem 29" xfId="300" xr:uid="{744F8CAE-77A5-494A-B4A3-BAE189FAA6F5}"/>
    <cellStyle name="SAPBEXheaderItem 3" xfId="257" xr:uid="{C6604E87-64BE-480B-8AEB-7465E097364D}"/>
    <cellStyle name="SAPBEXheaderItem 30" xfId="321" xr:uid="{96605A14-49A1-4954-8ABB-C02B4519D49E}"/>
    <cellStyle name="SAPBEXheaderItem 31" xfId="352" xr:uid="{839D5E2D-72FA-41EA-97BA-A38691105D01}"/>
    <cellStyle name="SAPBEXheaderItem 32" xfId="413" xr:uid="{2E489127-4C04-461F-8D1B-18A4551ADC3E}"/>
    <cellStyle name="SAPBEXheaderItem 33" xfId="402" xr:uid="{CC0BCBE0-AA7F-449F-8B60-80FDD0FA9069}"/>
    <cellStyle name="SAPBEXheaderItem 34" xfId="320" xr:uid="{7675E925-1928-457A-9BD0-92F4CA8D81A4}"/>
    <cellStyle name="SAPBEXheaderItem 35" xfId="423" xr:uid="{79E50B46-3EF7-4BB2-AC29-B649A8BB92FF}"/>
    <cellStyle name="SAPBEXheaderItem 36" xfId="471" xr:uid="{84B077C2-0974-4ABC-8D3A-BBD46D4FA991}"/>
    <cellStyle name="SAPBEXheaderItem 37" xfId="521" xr:uid="{9C1236EE-DAC6-43F4-91DA-B699ADD142DE}"/>
    <cellStyle name="SAPBEXheaderItem 38" xfId="571" xr:uid="{39094986-8055-4199-BA38-D659D9A18C0F}"/>
    <cellStyle name="SAPBEXheaderItem 39" xfId="618" xr:uid="{5BAFF62A-F1EC-48CF-AB51-2C940917F29C}"/>
    <cellStyle name="SAPBEXheaderItem 4" xfId="151" xr:uid="{1F537E50-B299-4256-972F-29C8B834BF6F}"/>
    <cellStyle name="SAPBEXheaderItem 40" xfId="665" xr:uid="{4BAFC331-B1E7-4DF5-A5D9-096D0BAFD51E}"/>
    <cellStyle name="SAPBEXheaderItem 41" xfId="315" xr:uid="{10B8D534-B593-4D4B-9BEF-2BF18A425A4E}"/>
    <cellStyle name="SAPBEXheaderItem 42" xfId="963" xr:uid="{7E886FDF-A1F7-404B-AF19-0B4268862CEA}"/>
    <cellStyle name="SAPBEXheaderItem 43" xfId="992" xr:uid="{24B1EA67-9CEB-41C2-9A04-8FBBA74CFDE8}"/>
    <cellStyle name="SAPBEXheaderItem 44" xfId="985" xr:uid="{1CD4FA79-F2FE-4039-AE36-04BC0135B679}"/>
    <cellStyle name="SAPBEXheaderItem 45" xfId="993" xr:uid="{99321F75-6B4B-4E64-80E7-1FB159A765F9}"/>
    <cellStyle name="SAPBEXheaderItem 46" xfId="978" xr:uid="{E711528A-78E2-413D-A6FA-B8D56371E26E}"/>
    <cellStyle name="SAPBEXheaderItem 47" xfId="999" xr:uid="{CA9BDB38-D24C-42D4-B430-37761F6993CE}"/>
    <cellStyle name="SAPBEXheaderItem 48" xfId="968" xr:uid="{E3F92568-0EE4-47D4-A174-0309DBE74CF0}"/>
    <cellStyle name="SAPBEXheaderItem 49" xfId="1000" xr:uid="{949A1CCD-C785-485C-99F6-48376AD34C66}"/>
    <cellStyle name="SAPBEXheaderItem 5" xfId="252" xr:uid="{BCD3ADFC-66A8-4E5C-867C-C3F1DFC5805D}"/>
    <cellStyle name="SAPBEXheaderItem 50" xfId="974" xr:uid="{2FA403AE-A2DC-4AE2-B05F-C482270F1543}"/>
    <cellStyle name="SAPBEXheaderItem 51" xfId="991" xr:uid="{4FDC1AA1-64D0-4D5B-BC24-B5ABAC8FCA62}"/>
    <cellStyle name="SAPBEXheaderItem 52" xfId="973" xr:uid="{4920329B-C08F-467E-A9EC-F79EC54AD61A}"/>
    <cellStyle name="SAPBEXheaderItem 53" xfId="1001" xr:uid="{5B8846EE-528E-412C-8952-B7932A161E94}"/>
    <cellStyle name="SAPBEXheaderItem 54" xfId="983" xr:uid="{894E4B1C-3907-41BB-9B9F-3A70A0ABBE92}"/>
    <cellStyle name="SAPBEXheaderItem 55" xfId="990" xr:uid="{FFD7A832-543F-40D9-8E34-34E6EFEC1996}"/>
    <cellStyle name="SAPBEXheaderItem 56" xfId="981" xr:uid="{603851AE-38BF-4E62-A709-2DAB46F9CEB9}"/>
    <cellStyle name="SAPBEXheaderItem 57" xfId="975" xr:uid="{05E61544-D32B-4539-8F90-84D51C176145}"/>
    <cellStyle name="SAPBEXheaderItem 58" xfId="996" xr:uid="{CE538885-643E-42DE-BC9E-C944732FE333}"/>
    <cellStyle name="SAPBEXheaderItem 59" xfId="998" xr:uid="{E455E231-71B9-45FE-BA44-8BDFA7DE3AA2}"/>
    <cellStyle name="SAPBEXheaderItem 6" xfId="243" xr:uid="{C3B499B3-9972-4020-B63A-CE4EFA1A3758}"/>
    <cellStyle name="SAPBEXheaderItem 6 10" xfId="667" xr:uid="{FE99B7DC-C11E-4A4C-B1CB-762A2EF3BA2C}"/>
    <cellStyle name="SAPBEXheaderItem 6 11" xfId="780" xr:uid="{71E3427D-1BDF-459A-B411-98D5C338DA78}"/>
    <cellStyle name="SAPBEXheaderItem 6 12" xfId="1143" xr:uid="{631D5F28-F3EE-45E9-B2ED-C0E72B048B0C}"/>
    <cellStyle name="SAPBEXheaderItem 6 13" xfId="1268" xr:uid="{0D1C7FFB-8E9F-4D76-94EA-B7288B7EDAC9}"/>
    <cellStyle name="SAPBEXheaderItem 6 14" xfId="1224" xr:uid="{D936035D-3A7B-479C-A20A-C59D78796ECC}"/>
    <cellStyle name="SAPBEXheaderItem 6 15" xfId="1307" xr:uid="{07CFB97C-3830-4D66-9376-E3D015AF5D2A}"/>
    <cellStyle name="SAPBEXheaderItem 6 16" xfId="1344" xr:uid="{11ED89F9-2F3E-4662-81D5-39DC916DC17C}"/>
    <cellStyle name="SAPBEXheaderItem 6 17" xfId="1418" xr:uid="{B1395420-6850-4C07-B592-94B47A8015AF}"/>
    <cellStyle name="SAPBEXheaderItem 6 18" xfId="1368" xr:uid="{DC1F9E21-F63D-4BDB-8F67-2DFDAD699A5D}"/>
    <cellStyle name="SAPBEXheaderItem 6 19" xfId="1199" xr:uid="{23EFA986-3902-42E1-B97C-F08F2FFFBAC1}"/>
    <cellStyle name="SAPBEXheaderItem 6 2" xfId="339" xr:uid="{D651A7E2-6481-41EB-8A84-CDD666D51CDD}"/>
    <cellStyle name="SAPBEXheaderItem 6 20" xfId="1329" xr:uid="{08812FE4-896D-498D-B5FC-303408CFA28E}"/>
    <cellStyle name="SAPBEXheaderItem 6 21" xfId="1901" xr:uid="{A390395A-9368-4164-BCA5-90419D592E16}"/>
    <cellStyle name="SAPBEXheaderItem 6 22" xfId="2234" xr:uid="{D2507D9A-6A4B-4C31-A421-032AB4FD2C15}"/>
    <cellStyle name="SAPBEXheaderItem 6 23" xfId="2108" xr:uid="{07ADE8FD-46A2-4EBD-866C-B3581C576751}"/>
    <cellStyle name="SAPBEXheaderItem 6 24" xfId="2099" xr:uid="{AF6761BB-D1C4-48B7-AB16-A507FE260C70}"/>
    <cellStyle name="SAPBEXheaderItem 6 25" xfId="2009" xr:uid="{369F600F-7B39-4848-B219-34C9BE3AC8DB}"/>
    <cellStyle name="SAPBEXheaderItem 6 26" xfId="2147" xr:uid="{03AAC876-0CF1-45DA-A7E6-770CD1657F75}"/>
    <cellStyle name="SAPBEXheaderItem 6 27" xfId="2140" xr:uid="{A29BFBCE-A343-417F-9F8C-F9FFD9AE892F}"/>
    <cellStyle name="SAPBEXheaderItem 6 28" xfId="1684" xr:uid="{0ADC89E7-C6C5-4CD6-9648-D0073CD5BF83}"/>
    <cellStyle name="SAPBEXheaderItem 6 29" xfId="1745" xr:uid="{443B3275-7CD7-4AE9-A020-8851B6CE1F40}"/>
    <cellStyle name="SAPBEXheaderItem 6 3" xfId="366" xr:uid="{6D21D2B8-3A83-4CDB-AC72-17567E936923}"/>
    <cellStyle name="SAPBEXheaderItem 6 30" xfId="2322" xr:uid="{7B629D6A-60E1-4D56-80CE-7FEFD5B3064D}"/>
    <cellStyle name="SAPBEXheaderItem 6 31" xfId="2235" xr:uid="{F73FB26A-EBBD-48DE-AE20-921CD3894BEE}"/>
    <cellStyle name="SAPBEXheaderItem 6 32" xfId="1868" xr:uid="{D8438DE1-C88B-4F8E-80D8-F9F6CEB829E7}"/>
    <cellStyle name="SAPBEXheaderItem 6 33" xfId="2026" xr:uid="{BFF59EE1-883F-44B3-9979-2C8A6ADB7044}"/>
    <cellStyle name="SAPBEXheaderItem 6 34" xfId="2412" xr:uid="{D78034E3-2433-4842-8A4A-9FD49031BEB0}"/>
    <cellStyle name="SAPBEXheaderItem 6 35" xfId="2314" xr:uid="{156D1F47-9204-4777-A293-4B7CCFD9E201}"/>
    <cellStyle name="SAPBEXheaderItem 6 36" xfId="2471" xr:uid="{7409F993-BF7C-4DA4-BF15-F1CED63E1A82}"/>
    <cellStyle name="SAPBEXheaderItem 6 37" xfId="1985" xr:uid="{4C113153-8A02-4FFF-8226-A8A9ABB49CD6}"/>
    <cellStyle name="SAPBEXheaderItem 6 38" xfId="2066" xr:uid="{B9F49582-EFE1-4625-A031-A75C15BE6B9B}"/>
    <cellStyle name="SAPBEXheaderItem 6 39" xfId="1676" xr:uid="{9E038AA5-721D-4365-A246-701628DE57AB}"/>
    <cellStyle name="SAPBEXheaderItem 6 4" xfId="303" xr:uid="{73411E91-1DC0-4A33-87A8-575436CAD98D}"/>
    <cellStyle name="SAPBEXheaderItem 6 5" xfId="425" xr:uid="{AF903D05-42CF-4A38-A0C0-BAB37F7BCE96}"/>
    <cellStyle name="SAPBEXheaderItem 6 6" xfId="474" xr:uid="{B4290AF4-6C6E-4237-9A91-ED54B823230B}"/>
    <cellStyle name="SAPBEXheaderItem 6 7" xfId="524" xr:uid="{A72637B5-93C3-4E21-980D-F7C95A0B8E5C}"/>
    <cellStyle name="SAPBEXheaderItem 6 8" xfId="573" xr:uid="{FF1E5305-4568-47AA-8E18-CDD0BC14497E}"/>
    <cellStyle name="SAPBEXheaderItem 6 9" xfId="621" xr:uid="{5338B66D-E37D-4137-8224-C6AAA862E3FB}"/>
    <cellStyle name="SAPBEXheaderItem 60" xfId="1004" xr:uid="{0457C661-0FCE-4835-B615-FEAB032F720B}"/>
    <cellStyle name="SAPBEXheaderItem 61" xfId="972" xr:uid="{5EFFCA9C-214D-479A-8C28-80AFEFBBCCB0}"/>
    <cellStyle name="SAPBEXheaderItem 62" xfId="970" xr:uid="{EFBFB5CA-4AB3-403C-A48A-9DDD606954AB}"/>
    <cellStyle name="SAPBEXheaderItem 63" xfId="987" xr:uid="{7A85DF63-FB3D-4F5E-AAB2-42C6AAC86A3F}"/>
    <cellStyle name="SAPBEXheaderItem 64" xfId="1123" xr:uid="{0DD40119-933B-4F8D-8D88-BD8928375B2C}"/>
    <cellStyle name="SAPBEXheaderItem 65" xfId="1311" xr:uid="{082625D9-0DCB-44E7-88FC-E23B152AB35E}"/>
    <cellStyle name="SAPBEXheaderItem 66" xfId="1357" xr:uid="{D0F59EAD-A044-4C91-9849-C5B73D33C162}"/>
    <cellStyle name="SAPBEXheaderItem 67" xfId="1469" xr:uid="{A39DBF7C-DE94-4628-B2B3-42083D46EA3D}"/>
    <cellStyle name="SAPBEXheaderItem 68" xfId="1384" xr:uid="{6F8E8B3F-96F6-401F-B67A-5D96EAC9D8A3}"/>
    <cellStyle name="SAPBEXheaderItem 69" xfId="1378" xr:uid="{E7FB4E1A-6BEF-4C43-B67A-80CD9596DE1F}"/>
    <cellStyle name="SAPBEXheaderItem 7" xfId="173" xr:uid="{EC471B44-2FDD-4AA5-97DE-0E53C7792E2E}"/>
    <cellStyle name="SAPBEXheaderItem 7 10" xfId="735" xr:uid="{C691C466-72EB-4D34-8A64-22CA66DBE56B}"/>
    <cellStyle name="SAPBEXheaderItem 7 11" xfId="614" xr:uid="{AF818669-7285-40A5-8A42-608843C892B1}"/>
    <cellStyle name="SAPBEXheaderItem 7 12" xfId="1132" xr:uid="{4DDBB876-28B4-4753-99B5-02A8B04FFD60}"/>
    <cellStyle name="SAPBEXheaderItem 7 13" xfId="1255" xr:uid="{5489B464-45DF-4F0B-8A21-FE8B30D90BDF}"/>
    <cellStyle name="SAPBEXheaderItem 7 14" xfId="1121" xr:uid="{7053A917-4AFB-4F95-A6C6-4A73D0B3269E}"/>
    <cellStyle name="SAPBEXheaderItem 7 15" xfId="1228" xr:uid="{E6AF354E-A9A5-4406-B44F-43879F8A86A1}"/>
    <cellStyle name="SAPBEXheaderItem 7 16" xfId="1459" xr:uid="{0645F759-A698-48FF-97D5-2DD6491669A4}"/>
    <cellStyle name="SAPBEXheaderItem 7 17" xfId="1488" xr:uid="{D9452CB6-2342-4960-8BF3-99471A2BC944}"/>
    <cellStyle name="SAPBEXheaderItem 7 18" xfId="1509" xr:uid="{58EEED6C-E952-4B42-B6A4-6C68C19946C1}"/>
    <cellStyle name="SAPBEXheaderItem 7 19" xfId="1529" xr:uid="{EA2C226B-91A0-48DF-BBD8-E0AD9695F9E4}"/>
    <cellStyle name="SAPBEXheaderItem 7 2" xfId="296" xr:uid="{1D17EA95-E117-48F3-998D-888CDEA349BC}"/>
    <cellStyle name="SAPBEXheaderItem 7 20" xfId="1566" xr:uid="{F41CF065-CF84-40A0-909E-305CAE0BB6BE}"/>
    <cellStyle name="SAPBEXheaderItem 7 21" xfId="2141" xr:uid="{5FF7E45F-58FF-486E-815A-F38C10EFE1F7}"/>
    <cellStyle name="SAPBEXheaderItem 7 22" xfId="1763" xr:uid="{68A245B6-6965-4451-933B-4265C6A459E8}"/>
    <cellStyle name="SAPBEXheaderItem 7 23" xfId="1678" xr:uid="{FD7D26B6-DA22-4D70-AC5C-847241EB3D8D}"/>
    <cellStyle name="SAPBEXheaderItem 7 24" xfId="1746" xr:uid="{2A0134DA-23D1-4238-B93B-39EEE92AA09D}"/>
    <cellStyle name="SAPBEXheaderItem 7 25" xfId="1996" xr:uid="{27E2BB5C-EAF6-4BEB-B3BF-A62E8A299B8D}"/>
    <cellStyle name="SAPBEXheaderItem 7 26" xfId="2249" xr:uid="{98003F1F-B25A-4F20-A4BC-F670C163FCBD}"/>
    <cellStyle name="SAPBEXheaderItem 7 27" xfId="1780" xr:uid="{79E0BE35-FE22-49AC-B562-7F002DA92D81}"/>
    <cellStyle name="SAPBEXheaderItem 7 28" xfId="2229" xr:uid="{A79773DE-BCA5-45C2-8E06-55195236A7E8}"/>
    <cellStyle name="SAPBEXheaderItem 7 29" xfId="1695" xr:uid="{1B78AB39-9DE7-4450-87DA-EEF6E21F1061}"/>
    <cellStyle name="SAPBEXheaderItem 7 3" xfId="353" xr:uid="{C674279F-0A65-4E01-932D-0D741D5C3DCD}"/>
    <cellStyle name="SAPBEXheaderItem 7 30" xfId="1907" xr:uid="{4D7FC430-FE79-471B-810E-F51AE93D7A70}"/>
    <cellStyle name="SAPBEXheaderItem 7 31" xfId="2333" xr:uid="{80B336C3-B51A-4EFC-A30F-A06FD2A1AD5D}"/>
    <cellStyle name="SAPBEXheaderItem 7 32" xfId="1656" xr:uid="{EAA7CD1E-7478-4E9A-8398-B6BCF7B38818}"/>
    <cellStyle name="SAPBEXheaderItem 7 33" xfId="2098" xr:uid="{6EA48AC8-5EA3-446E-AF65-CB20C7562F4B}"/>
    <cellStyle name="SAPBEXheaderItem 7 34" xfId="1999" xr:uid="{73C73013-1C1D-436B-950B-32843479B7A1}"/>
    <cellStyle name="SAPBEXheaderItem 7 35" xfId="1820" xr:uid="{7031FC52-2A2B-4E93-AFD7-F15A8267BF84}"/>
    <cellStyle name="SAPBEXheaderItem 7 36" xfId="1733" xr:uid="{FF8B8E7F-5F46-427F-89C4-3B338297BB9A}"/>
    <cellStyle name="SAPBEXheaderItem 7 37" xfId="2095" xr:uid="{EA5047CB-30BE-43DB-AD15-F73EC049106A}"/>
    <cellStyle name="SAPBEXheaderItem 7 38" xfId="1762" xr:uid="{92D4AB42-5D9E-43A1-BB47-9E66A9551E33}"/>
    <cellStyle name="SAPBEXheaderItem 7 39" xfId="1925" xr:uid="{4DDD12DE-5B2D-42FA-B2C3-8CC37104DC10}"/>
    <cellStyle name="SAPBEXheaderItem 7 4" xfId="455" xr:uid="{C738C207-5963-4821-BB16-0DB3C9C0BAF6}"/>
    <cellStyle name="SAPBEXheaderItem 7 5" xfId="504" xr:uid="{91F948B3-F157-443B-9CDC-63C6B8EC8F7F}"/>
    <cellStyle name="SAPBEXheaderItem 7 6" xfId="554" xr:uid="{32C98E4B-0171-43AA-A1AF-76915F5400AD}"/>
    <cellStyle name="SAPBEXheaderItem 7 7" xfId="603" xr:uid="{814FFAA5-9EB6-4430-820C-EC453694EA7D}"/>
    <cellStyle name="SAPBEXheaderItem 7 8" xfId="651" xr:uid="{CA14BD6C-D8C5-49FC-AA8B-3CCC4EDA0976}"/>
    <cellStyle name="SAPBEXheaderItem 7 9" xfId="697" xr:uid="{F04ED535-AFA5-4A82-9A65-B1DE7646D3D9}"/>
    <cellStyle name="SAPBEXheaderItem 70" xfId="1347" xr:uid="{BCAAA43F-AD9F-4398-ABB3-51D6401D6C5F}"/>
    <cellStyle name="SAPBEXheaderItem 71" xfId="1442" xr:uid="{3FAA587C-5E2A-491D-9C8E-2138C87C07FC}"/>
    <cellStyle name="SAPBEXheaderItem 72" xfId="1404" xr:uid="{956D5B0E-4BA7-42CB-804D-1159CCA4EE64}"/>
    <cellStyle name="SAPBEXheaderItem 73" xfId="1581" xr:uid="{BED24D13-49CE-43BA-A933-C8EDB860AD10}"/>
    <cellStyle name="SAPBEXheaderItem 74" xfId="1585" xr:uid="{8F058E72-0629-4D85-9334-67F24976F967}"/>
    <cellStyle name="SAPBEXheaderItem 75" xfId="1583" xr:uid="{7CD7B0E3-903C-4D3D-9DDD-4C9457EA38FD}"/>
    <cellStyle name="SAPBEXheaderItem 76" xfId="1600" xr:uid="{C6CAE37A-AF5B-4709-B546-7D4A4CE39518}"/>
    <cellStyle name="SAPBEXheaderItem 77" xfId="1789" xr:uid="{645A6488-B413-482D-8C3E-D20646934990}"/>
    <cellStyle name="SAPBEXheaderItem 78" xfId="1669" xr:uid="{9C3C6F50-4471-428E-911E-0A668763BB7C}"/>
    <cellStyle name="SAPBEXheaderItem 79" xfId="2174" xr:uid="{90BF0253-EB6B-4D88-AD59-AFB114EE511A}"/>
    <cellStyle name="SAPBEXheaderItem 8" xfId="230" xr:uid="{EEE64BDF-B990-4D8A-BD26-6F46FC258142}"/>
    <cellStyle name="SAPBEXheaderItem 8 10" xfId="747" xr:uid="{891CF5AE-A4B3-4466-996C-9A4C9C3568CA}"/>
    <cellStyle name="SAPBEXheaderItem 8 11" xfId="790" xr:uid="{ED024B8B-FD05-425C-A2A8-9A0B9AB492EE}"/>
    <cellStyle name="SAPBEXheaderItem 8 12" xfId="1153" xr:uid="{AFE0E339-006B-4B9F-A6D9-C808081B5A23}"/>
    <cellStyle name="SAPBEXheaderItem 8 13" xfId="1264" xr:uid="{1001E49A-BB6A-4173-8BF7-E5592891AE14}"/>
    <cellStyle name="SAPBEXheaderItem 8 14" xfId="1298" xr:uid="{2361148C-7BAF-4A07-AA21-ABA943A1F697}"/>
    <cellStyle name="SAPBEXheaderItem 8 15" xfId="1365" xr:uid="{0623FCB4-1402-4C48-9147-EA61158717BF}"/>
    <cellStyle name="SAPBEXheaderItem 8 16" xfId="1233" xr:uid="{57AC96E1-5C14-4E52-98D7-C1B238F9BA55}"/>
    <cellStyle name="SAPBEXheaderItem 8 17" xfId="1237" xr:uid="{583B993F-D776-4CE5-8766-983BA5B731CD}"/>
    <cellStyle name="SAPBEXheaderItem 8 18" xfId="1380" xr:uid="{AB31AF51-3108-45B5-9C52-6DE0719EB998}"/>
    <cellStyle name="SAPBEXheaderItem 8 19" xfId="1137" xr:uid="{957B28DC-5BCF-4911-87A0-58009E43BDC7}"/>
    <cellStyle name="SAPBEXheaderItem 8 2" xfId="327" xr:uid="{3F7D03CE-64C0-4760-A4AD-C3A3328556D7}"/>
    <cellStyle name="SAPBEXheaderItem 8 20" xfId="1507" xr:uid="{ED054E1C-210B-4C12-A307-3A901F7EB976}"/>
    <cellStyle name="SAPBEXheaderItem 8 21" xfId="2170" xr:uid="{12420124-94EF-45A5-ABDF-D197C4BE4538}"/>
    <cellStyle name="SAPBEXheaderItem 8 22" xfId="1904" xr:uid="{2AEF2F2F-B40C-4815-B985-FC6F3EAB6158}"/>
    <cellStyle name="SAPBEXheaderItem 8 23" xfId="2244" xr:uid="{9B79464D-D213-425D-B061-E3C3C328D965}"/>
    <cellStyle name="SAPBEXheaderItem 8 24" xfId="1880" xr:uid="{94D9D85F-3509-42B8-83BB-C0C6EB74A750}"/>
    <cellStyle name="SAPBEXheaderItem 8 25" xfId="2151" xr:uid="{D11920CD-1695-44BD-963D-2096CFFBC035}"/>
    <cellStyle name="SAPBEXheaderItem 8 26" xfId="1810" xr:uid="{1B9E4F6B-EAF2-433C-A9BB-B80AC5D61262}"/>
    <cellStyle name="SAPBEXheaderItem 8 27" xfId="1674" xr:uid="{D76999C6-1168-413B-AA76-E17A4D72CCF6}"/>
    <cellStyle name="SAPBEXheaderItem 8 28" xfId="2053" xr:uid="{536A1CEE-0BF0-41AA-930F-1F0EE15A271B}"/>
    <cellStyle name="SAPBEXheaderItem 8 29" xfId="2323" xr:uid="{5AB02A80-7AEC-4496-8EB6-C2F6E3BD130C}"/>
    <cellStyle name="SAPBEXheaderItem 8 3" xfId="428" xr:uid="{DCD8C0E9-8327-487A-8249-1FCD93C36BD9}"/>
    <cellStyle name="SAPBEXheaderItem 8 30" xfId="1845" xr:uid="{6B782ADB-35F1-48FB-9E55-1881D20A7DED}"/>
    <cellStyle name="SAPBEXheaderItem 8 31" xfId="2426" xr:uid="{26569043-9D3A-4F75-B203-F378F05E1C8E}"/>
    <cellStyle name="SAPBEXheaderItem 8 32" xfId="2394" xr:uid="{442F7554-A936-4D7C-89B1-B8BA1B785F29}"/>
    <cellStyle name="SAPBEXheaderItem 8 33" xfId="1876" xr:uid="{38698D32-61CC-4F25-890A-5AA3ABE91053}"/>
    <cellStyle name="SAPBEXheaderItem 8 34" xfId="2016" xr:uid="{8093778C-4241-4426-8083-6C1C5D2398DC}"/>
    <cellStyle name="SAPBEXheaderItem 8 35" xfId="2472" xr:uid="{EE3BAFE2-ACB2-4088-B73F-6D7755C32FC1}"/>
    <cellStyle name="SAPBEXheaderItem 8 36" xfId="1913" xr:uid="{4E7458F2-F40D-41FD-BEF1-00777B4A2E5E}"/>
    <cellStyle name="SAPBEXheaderItem 8 37" xfId="2407" xr:uid="{F392638F-3A2F-4033-9138-6401EE1F1256}"/>
    <cellStyle name="SAPBEXheaderItem 8 38" xfId="2386" xr:uid="{1A313C55-CC0F-4219-B57E-D44C6A0DF259}"/>
    <cellStyle name="SAPBEXheaderItem 8 39" xfId="2475" xr:uid="{74DC525A-CBDE-4700-81F4-33C319826F5A}"/>
    <cellStyle name="SAPBEXheaderItem 8 4" xfId="477" xr:uid="{258AC652-C197-4F02-983F-4DF13144D0BA}"/>
    <cellStyle name="SAPBEXheaderItem 8 5" xfId="527" xr:uid="{C4448F18-4020-491B-8179-119C24101F94}"/>
    <cellStyle name="SAPBEXheaderItem 8 6" xfId="576" xr:uid="{D5A3B44A-CD39-481E-9FE5-D341DE9818B7}"/>
    <cellStyle name="SAPBEXheaderItem 8 7" xfId="624" xr:uid="{41A1CFFB-1029-48E9-A0BA-AE3F10D48939}"/>
    <cellStyle name="SAPBEXheaderItem 8 8" xfId="670" xr:uid="{A84D0A9B-9591-4EFE-9706-B052E440D20E}"/>
    <cellStyle name="SAPBEXheaderItem 8 9" xfId="709" xr:uid="{06B8575C-E416-427A-989D-3B40D330E4C8}"/>
    <cellStyle name="SAPBEXheaderItem 80" xfId="2168" xr:uid="{0A9A91C7-67AB-4CFE-B3AD-D2B3D4A01F63}"/>
    <cellStyle name="SAPBEXheaderItem 81" xfId="1975" xr:uid="{A9E7E535-F523-489B-BBFF-7D9FBE1D2605}"/>
    <cellStyle name="SAPBEXheaderItem 82" xfId="2240" xr:uid="{37E313E5-99E3-49C5-A82D-F8D2E53FE2EF}"/>
    <cellStyle name="SAPBEXheaderItem 83" xfId="1979" xr:uid="{014293B2-21FD-4F85-88FD-2774B2595958}"/>
    <cellStyle name="SAPBEXheaderItem 84" xfId="1961" xr:uid="{55981E07-5675-4F33-815E-1378EBBF3E0C}"/>
    <cellStyle name="SAPBEXheaderItem 85" xfId="1692" xr:uid="{FB0F00B1-BC51-45EA-9EDE-6B9A34E0E349}"/>
    <cellStyle name="SAPBEXheaderItem 86" xfId="1852" xr:uid="{4C29D1D9-5CB6-46AD-B4D7-6B7DF219B2E5}"/>
    <cellStyle name="SAPBEXheaderItem 87" xfId="1760" xr:uid="{0C8DC6D6-BFD6-4E46-824B-3645E3E2471B}"/>
    <cellStyle name="SAPBEXheaderItem 88" xfId="2336" xr:uid="{30DFFA06-96B4-4A98-8B30-B9B9A4E2EFCF}"/>
    <cellStyle name="SAPBEXheaderItem 89" xfId="1886" xr:uid="{13DE928A-C13D-4BFD-9312-50F9A76C4383}"/>
    <cellStyle name="SAPBEXheaderItem 9" xfId="137" xr:uid="{6869808D-37E2-45E6-80A4-04C167EA0441}"/>
    <cellStyle name="SAPBEXheaderItem 9 10" xfId="761" xr:uid="{5CBEF234-4F46-4F5A-91E0-F48907FCAFAA}"/>
    <cellStyle name="SAPBEXheaderItem 9 11" xfId="804" xr:uid="{8E49FA9D-C3EB-4B79-B7C0-EC06733E2F93}"/>
    <cellStyle name="SAPBEXheaderItem 9 12" xfId="1168" xr:uid="{A6100949-0E02-4BB1-9F44-B477C79C0B5B}"/>
    <cellStyle name="SAPBEXheaderItem 9 13" xfId="1390" xr:uid="{97716668-3746-49AD-A3B1-ED2C6922037D}"/>
    <cellStyle name="SAPBEXheaderItem 9 14" xfId="1408" xr:uid="{75C921C4-5BFD-4D4C-B913-9C9E621B75F5}"/>
    <cellStyle name="SAPBEXheaderItem 9 15" xfId="1214" xr:uid="{07C088BB-4255-43AC-A85B-1E3B2C662393}"/>
    <cellStyle name="SAPBEXheaderItem 9 16" xfId="1395" xr:uid="{491726A5-07D1-4679-BE87-BFCEB637A906}"/>
    <cellStyle name="SAPBEXheaderItem 9 17" xfId="1345" xr:uid="{4876209E-9FFC-4951-84E5-FA5EF8857644}"/>
    <cellStyle name="SAPBEXheaderItem 9 18" xfId="1112" xr:uid="{10F0B5BE-24A8-45BF-8632-7AA4E808D994}"/>
    <cellStyle name="SAPBEXheaderItem 9 19" xfId="1499" xr:uid="{D3F4BEA9-A11C-4672-B554-FB6F3D53A3D7}"/>
    <cellStyle name="SAPBEXheaderItem 9 2" xfId="329" xr:uid="{DFC2CAFD-CEAD-4BAB-A76B-50F4411268D4}"/>
    <cellStyle name="SAPBEXheaderItem 9 20" xfId="1546" xr:uid="{0B2C9459-1FDA-40B3-80B6-602E83CA1F58}"/>
    <cellStyle name="SAPBEXheaderItem 9 21" xfId="2067" xr:uid="{9AFE188C-8419-4818-8A54-D0656442F972}"/>
    <cellStyle name="SAPBEXheaderItem 9 22" xfId="1645" xr:uid="{3E2928F6-397C-49E4-8FCC-29F295CFB609}"/>
    <cellStyle name="SAPBEXheaderItem 9 23" xfId="1640" xr:uid="{A2C5EE27-4999-435F-A277-F4E0B63847B8}"/>
    <cellStyle name="SAPBEXheaderItem 9 24" xfId="1896" xr:uid="{85F4A12D-5DF4-4702-A8F6-B09E787190DE}"/>
    <cellStyle name="SAPBEXheaderItem 9 25" xfId="2094" xr:uid="{A427EF64-4222-4487-BC3D-06CFD760C2ED}"/>
    <cellStyle name="SAPBEXheaderItem 9 26" xfId="2069" xr:uid="{7FF928BB-6959-4A5C-9080-3069E4EF20ED}"/>
    <cellStyle name="SAPBEXheaderItem 9 27" xfId="2060" xr:uid="{1919F03E-F8DC-48A5-BC85-06B62913340A}"/>
    <cellStyle name="SAPBEXheaderItem 9 28" xfId="1628" xr:uid="{0313E79C-1F30-4C8B-B52B-F60EFA31C0D0}"/>
    <cellStyle name="SAPBEXheaderItem 9 29" xfId="2015" xr:uid="{5831C64B-A768-403D-81BF-3BEC8DD1F7FC}"/>
    <cellStyle name="SAPBEXheaderItem 9 3" xfId="443" xr:uid="{73981137-B50E-41A7-946C-ACAAE5D4E9E5}"/>
    <cellStyle name="SAPBEXheaderItem 9 30" xfId="1821" xr:uid="{7CBF4D5B-7888-488B-883A-0971C7FB8E18}"/>
    <cellStyle name="SAPBEXheaderItem 9 31" xfId="1967" xr:uid="{F5AE54DE-2025-456B-A85F-32AA1E648735}"/>
    <cellStyle name="SAPBEXheaderItem 9 32" xfId="2402" xr:uid="{A4D6D9C1-E227-47B5-B10F-2E8FCEBB2031}"/>
    <cellStyle name="SAPBEXheaderItem 9 33" xfId="2158" xr:uid="{BA3437EC-BCD0-4D78-9B9B-95147239C3E4}"/>
    <cellStyle name="SAPBEXheaderItem 9 34" xfId="1837" xr:uid="{0FE3D508-F155-4C36-9CC7-BBFF7D89BDFC}"/>
    <cellStyle name="SAPBEXheaderItem 9 35" xfId="2411" xr:uid="{1C2C8B43-CC8C-4A31-AFBF-E435BFB6DE87}"/>
    <cellStyle name="SAPBEXheaderItem 9 36" xfId="1803" xr:uid="{F7D76D77-E559-4A65-8378-FCB7678D6B33}"/>
    <cellStyle name="SAPBEXheaderItem 9 37" xfId="2319" xr:uid="{4F51D3FC-9D79-469C-9AB1-0AA3128F102B}"/>
    <cellStyle name="SAPBEXheaderItem 9 38" xfId="2416" xr:uid="{DDFA03E3-B1A2-42BE-B485-581DFFDEF01E}"/>
    <cellStyle name="SAPBEXheaderItem 9 39" xfId="1902" xr:uid="{5085A6F2-01B3-49B3-82D9-7607AE3AAB9E}"/>
    <cellStyle name="SAPBEXheaderItem 9 4" xfId="492" xr:uid="{67C7C7B3-3F1B-4C5E-BE87-9C0B10B5ED78}"/>
    <cellStyle name="SAPBEXheaderItem 9 5" xfId="542" xr:uid="{036D8DEF-6F66-4518-8978-063904C7D851}"/>
    <cellStyle name="SAPBEXheaderItem 9 6" xfId="591" xr:uid="{33130B7B-3444-4072-A4E3-C5DEF63276D1}"/>
    <cellStyle name="SAPBEXheaderItem 9 7" xfId="639" xr:uid="{AE373DDC-EF45-40CA-8676-15F8C61FF28F}"/>
    <cellStyle name="SAPBEXheaderItem 9 8" xfId="685" xr:uid="{A55E1A49-F77C-4E3C-B90D-3E56F43347D0}"/>
    <cellStyle name="SAPBEXheaderItem 9 9" xfId="723" xr:uid="{4DDDD1E6-C752-4E43-9743-CE7D4F397AAB}"/>
    <cellStyle name="SAPBEXheaderItem 90" xfId="1794" xr:uid="{C87BA566-12C6-49CB-AC00-862398EF2056}"/>
    <cellStyle name="SAPBEXheaderItem 91" xfId="2321" xr:uid="{6DA5BBC2-1262-4619-B70A-C6B747B6CCD9}"/>
    <cellStyle name="SAPBEXheaderItem 92" xfId="2464" xr:uid="{9FF2D964-3A45-4598-BF24-A944D8DFA57F}"/>
    <cellStyle name="SAPBEXheaderItem 93" xfId="2041" xr:uid="{87444084-B590-4858-8304-8D813E1510E6}"/>
    <cellStyle name="SAPBEXheaderItem 94" xfId="2489" xr:uid="{7C186954-A55D-43A4-83B1-42EEE38655E7}"/>
    <cellStyle name="SAPBEXheaderItem 95" xfId="2485" xr:uid="{3DB52E9C-80D3-4452-A4E6-B267B06F14BE}"/>
    <cellStyle name="SAPBEXheaderItem 96" xfId="2276" xr:uid="{CC1CA6F1-EA2A-4BA1-AB37-98377F336243}"/>
    <cellStyle name="SAPBEXheaderItem 97" xfId="1737" xr:uid="{2BE589C5-2FD6-4BE8-9E83-4A3008F1AC28}"/>
    <cellStyle name="SAPBEXheaderItem 98" xfId="2852" xr:uid="{7261ACEB-1B37-48E7-AE2F-C95AE1462441}"/>
    <cellStyle name="SAPBEXheaderText" xfId="249" xr:uid="{5B7523E5-E2C3-43B0-ADDA-AB2978D73585}"/>
    <cellStyle name="SAPBEXheaderText 10" xfId="274" xr:uid="{F32B3CDE-7011-4270-8012-9D550BD37FA4}"/>
    <cellStyle name="SAPBEXheaderText 11" xfId="205" xr:uid="{0DE7836F-7F1F-4BC7-B9BD-8D15F2BA19F4}"/>
    <cellStyle name="SAPBEXheaderText 12" xfId="273" xr:uid="{D942CB72-98B3-4CFD-8E79-E3279C894CF3}"/>
    <cellStyle name="SAPBEXheaderText 13" xfId="131" xr:uid="{64D136D7-CB3D-4C0D-AC3A-B302FF074103}"/>
    <cellStyle name="SAPBEXheaderText 14" xfId="286" xr:uid="{26E72EA9-8CC8-4B04-B1D1-2304F84B8D39}"/>
    <cellStyle name="SAPBEXheaderText 15" xfId="254" xr:uid="{FAFBDAD2-B7A4-4CE4-B392-B132F0AF9674}"/>
    <cellStyle name="SAPBEXheaderText 16" xfId="288" xr:uid="{F72728CE-2D29-491F-B19A-9D26D341DFDD}"/>
    <cellStyle name="SAPBEXheaderText 17" xfId="133" xr:uid="{CD457F5D-AF11-47E1-8107-199679D13370}"/>
    <cellStyle name="SAPBEXheaderText 18" xfId="290" xr:uid="{8AB5CE8E-B63C-41DD-9084-E48C6D943916}"/>
    <cellStyle name="SAPBEXheaderText 19" xfId="281" xr:uid="{326CC70B-85FD-446B-8D96-E18D7464CF3C}"/>
    <cellStyle name="SAPBEXheaderText 2" xfId="242" xr:uid="{E0D46C54-B065-4750-9577-DEA518BE2B73}"/>
    <cellStyle name="SAPBEXheaderText 20" xfId="292" xr:uid="{0D933CCC-3C1D-4A26-A929-2D8BFA8F7875}"/>
    <cellStyle name="SAPBEXheaderText 21" xfId="283" xr:uid="{9BD22146-38EE-4978-95E3-2043D9FF0C56}"/>
    <cellStyle name="SAPBEXheaderText 22" xfId="294" xr:uid="{FC1D6D71-5785-494E-B541-1DF2863B841D}"/>
    <cellStyle name="SAPBEXheaderText 23" xfId="319" xr:uid="{212FB4B8-1D35-469F-9C82-55F9BCD87843}"/>
    <cellStyle name="SAPBEXheaderText 24" xfId="358" xr:uid="{1FF66AEB-D7DF-4508-B71F-6A4B72424328}"/>
    <cellStyle name="SAPBEXheaderText 25" xfId="361" xr:uid="{12EA9E7F-A8EA-438A-9BE7-092767062AFA}"/>
    <cellStyle name="SAPBEXheaderText 26" xfId="345" xr:uid="{701775ED-FC16-4D64-ABD5-7338A141C342}"/>
    <cellStyle name="SAPBEXheaderText 27" xfId="364" xr:uid="{0E0E6A91-5249-469B-A099-5DA790C2CC53}"/>
    <cellStyle name="SAPBEXheaderText 28" xfId="347" xr:uid="{908B85EC-E1D1-4D34-B230-A63BA6B8DC1D}"/>
    <cellStyle name="SAPBEXheaderText 29" xfId="356" xr:uid="{8BDFFAC1-CC02-4B3A-8E1D-1D2C33BDCA73}"/>
    <cellStyle name="SAPBEXheaderText 3" xfId="221" xr:uid="{706FD3C9-505B-4F7A-8FBE-0F7409416B67}"/>
    <cellStyle name="SAPBEXheaderText 30" xfId="333" xr:uid="{B2E3A2B8-FDF6-407B-B0C0-3E94C0FF2CE9}"/>
    <cellStyle name="SAPBEXheaderText 31" xfId="367" xr:uid="{DE8F09B7-73FD-4D32-B4AE-DD1A32D78691}"/>
    <cellStyle name="SAPBEXheaderText 32" xfId="342" xr:uid="{A9E1BAF0-5D18-45EA-BF87-02598D8A088E}"/>
    <cellStyle name="SAPBEXheaderText 33" xfId="421" xr:uid="{F4C16A58-C325-463D-906D-F8B5E523B1DF}"/>
    <cellStyle name="SAPBEXheaderText 34" xfId="469" xr:uid="{271F956A-BCF9-4868-BF9E-7E54E4EEF010}"/>
    <cellStyle name="SAPBEXheaderText 35" xfId="519" xr:uid="{92BB1610-9134-4B83-A750-69C46193DA56}"/>
    <cellStyle name="SAPBEXheaderText 36" xfId="569" xr:uid="{CDE168C4-ADA7-422C-9666-64BCCBF59319}"/>
    <cellStyle name="SAPBEXheaderText 37" xfId="616" xr:uid="{DCA5E11F-B0C3-4B0D-BFBC-E09434D907B7}"/>
    <cellStyle name="SAPBEXheaderText 38" xfId="663" xr:uid="{46690263-72CB-42D4-B054-288E3FF18953}"/>
    <cellStyle name="SAPBEXheaderText 39" xfId="706" xr:uid="{2D522EE7-24FA-423C-8EC7-0D7A1965263B}"/>
    <cellStyle name="SAPBEXheaderText 4" xfId="118" xr:uid="{D966D2DB-4766-4AD1-9760-A5D0E921A9B6}"/>
    <cellStyle name="SAPBEXheaderText 40" xfId="744" xr:uid="{426459C8-984E-4A07-985A-91C84BBDC9AA}"/>
    <cellStyle name="SAPBEXheaderText 41" xfId="566" xr:uid="{E5188F1B-9D1B-4C12-9E6D-D7167961D2C7}"/>
    <cellStyle name="SAPBEXheaderText 42" xfId="964" xr:uid="{B048C7CC-2878-4DAB-8504-89834555FFBA}"/>
    <cellStyle name="SAPBEXheaderText 43" xfId="988" xr:uid="{EA9E5D82-CB25-416F-80FC-E316A7858AD7}"/>
    <cellStyle name="SAPBEXheaderText 44" xfId="995" xr:uid="{1180F0E0-905A-47F3-B6C9-C7477877F83B}"/>
    <cellStyle name="SAPBEXheaderText 45" xfId="989" xr:uid="{455B8B21-6E77-4161-9A14-78F9908CADB5}"/>
    <cellStyle name="SAPBEXheaderText 46" xfId="965" xr:uid="{00C00F2E-95D0-423E-A068-6E41AA07B623}"/>
    <cellStyle name="SAPBEXheaderText 47" xfId="986" xr:uid="{539A1BB6-532D-4FFA-B57D-02DF9DF068D4}"/>
    <cellStyle name="SAPBEXheaderText 48" xfId="980" xr:uid="{95E98FAA-7D15-4A3E-96FD-AB3C17CE581C}"/>
    <cellStyle name="SAPBEXheaderText 49" xfId="994" xr:uid="{61447B21-D084-47B2-8BAE-86CEE2D0F473}"/>
    <cellStyle name="SAPBEXheaderText 5" xfId="256" xr:uid="{11011493-675B-40C5-9A52-9076229CAC8D}"/>
    <cellStyle name="SAPBEXheaderText 50" xfId="969" xr:uid="{0632E758-67E0-42FB-954D-C2257BC2EDF8}"/>
    <cellStyle name="SAPBEXheaderText 51" xfId="979" xr:uid="{2A487B5C-D8ED-4D0C-998B-C60DD6EF4B9E}"/>
    <cellStyle name="SAPBEXheaderText 52" xfId="997" xr:uid="{E3352DDB-E374-42E7-83BD-6AF546CE029E}"/>
    <cellStyle name="SAPBEXheaderText 53" xfId="966" xr:uid="{E6D5C545-C316-487B-8AFE-FADF2B7B06D7}"/>
    <cellStyle name="SAPBEXheaderText 54" xfId="971" xr:uid="{391934E6-737D-490D-B83E-28FC763BBC12}"/>
    <cellStyle name="SAPBEXheaderText 55" xfId="1002" xr:uid="{D92D7013-7DFA-43B7-AF71-7DAD2D23A7BA}"/>
    <cellStyle name="SAPBEXheaderText 56" xfId="967" xr:uid="{A967E3BD-5BFE-4FF5-B643-9110F741F643}"/>
    <cellStyle name="SAPBEXheaderText 57" xfId="982" xr:uid="{54BCA6E5-3145-4BDD-9759-4C05AEEE217D}"/>
    <cellStyle name="SAPBEXheaderText 58" xfId="977" xr:uid="{D6D12C5C-81A8-45DE-9789-C14A7628E09B}"/>
    <cellStyle name="SAPBEXheaderText 59" xfId="1005" xr:uid="{98DABB40-5637-44F2-803B-A359BD5A9603}"/>
    <cellStyle name="SAPBEXheaderText 6" xfId="150" xr:uid="{CB7D06AB-C456-457F-B21D-D96B3AD5E289}"/>
    <cellStyle name="SAPBEXheaderText 6 10" xfId="660" xr:uid="{41592EE7-8B84-4679-9754-AE6480C86782}"/>
    <cellStyle name="SAPBEXheaderText 6 11" xfId="781" xr:uid="{BFD91521-EC01-45B7-B61C-7A49A8E2F2AD}"/>
    <cellStyle name="SAPBEXheaderText 6 12" xfId="1144" xr:uid="{E140D40C-0374-4AC4-9BA3-412B8D8878F5}"/>
    <cellStyle name="SAPBEXheaderText 6 13" xfId="1246" xr:uid="{9F14CD78-651A-40C1-A62B-BEF321E16D3C}"/>
    <cellStyle name="SAPBEXheaderText 6 14" xfId="1300" xr:uid="{E7DB522C-2EE5-4D86-9970-1FAF1746495A}"/>
    <cellStyle name="SAPBEXheaderText 6 15" xfId="1483" xr:uid="{92B6E40F-2793-48FC-949A-D24E8BC165A1}"/>
    <cellStyle name="SAPBEXheaderText 6 16" xfId="1513" xr:uid="{3A40F35A-3F25-4A1B-B871-8E448CF5CFB6}"/>
    <cellStyle name="SAPBEXheaderText 6 17" xfId="1534" xr:uid="{81044D6F-ECC2-403D-AAE4-ED14759829AC}"/>
    <cellStyle name="SAPBEXheaderText 6 18" xfId="1554" xr:uid="{17CA5237-C908-418E-B964-8466ECA670FF}"/>
    <cellStyle name="SAPBEXheaderText 6 19" xfId="1569" xr:uid="{619D73EF-B5FF-42B8-9957-DDDBD5BC82D0}"/>
    <cellStyle name="SAPBEXheaderText 6 2" xfId="350" xr:uid="{DD800065-DFF3-44BC-A284-6778B868C857}"/>
    <cellStyle name="SAPBEXheaderText 6 20" xfId="1243" xr:uid="{6B87002D-5CA0-4A3C-A305-D3C5A3C3071E}"/>
    <cellStyle name="SAPBEXheaderText 6 21" xfId="2044" xr:uid="{D81A1457-B53F-45F2-A169-22F3446A69F7}"/>
    <cellStyle name="SAPBEXheaderText 6 22" xfId="1992" xr:uid="{7D0E78EC-4F48-4029-975A-580FF07567FA}"/>
    <cellStyle name="SAPBEXheaderText 6 23" xfId="1779" xr:uid="{AB82177A-3B6C-4258-A36A-04BAE274D78C}"/>
    <cellStyle name="SAPBEXheaderText 6 24" xfId="1694" xr:uid="{742253A8-CAC0-4564-8BD9-D35F84638FCA}"/>
    <cellStyle name="SAPBEXheaderText 6 25" xfId="1617" xr:uid="{3481D389-30A7-4657-90FC-6B15A8D616EC}"/>
    <cellStyle name="SAPBEXheaderText 6 26" xfId="2126" xr:uid="{AFBBC7F2-DD54-41FA-8E11-79BB85622DC1}"/>
    <cellStyle name="SAPBEXheaderText 6 27" xfId="2001" xr:uid="{B982AC9E-9261-459D-86B5-E35F26676F36}"/>
    <cellStyle name="SAPBEXheaderText 6 28" xfId="2277" xr:uid="{AF234DFD-A7FF-4CF6-8943-A08E4297E3D1}"/>
    <cellStyle name="SAPBEXheaderText 6 29" xfId="1749" xr:uid="{1238FF25-6088-49DF-8EC6-BD9B2964C944}"/>
    <cellStyle name="SAPBEXheaderText 6 3" xfId="299" xr:uid="{27F9466E-6A9E-432F-A2C7-F3E9A4C245EA}"/>
    <cellStyle name="SAPBEXheaderText 6 30" xfId="1614" xr:uid="{9C47E74F-6EA8-475D-9E1E-CDDF5F5629EE}"/>
    <cellStyle name="SAPBEXheaderText 6 31" xfId="2344" xr:uid="{19C970BE-8B83-4501-9EF3-194BF1080AAF}"/>
    <cellStyle name="SAPBEXheaderText 6 32" xfId="2265" xr:uid="{30862F69-1DD1-4950-855F-BD63D262E5B1}"/>
    <cellStyle name="SAPBEXheaderText 6 33" xfId="2338" xr:uid="{A3213D44-5E39-4D87-A94D-7DF4BF48D58D}"/>
    <cellStyle name="SAPBEXheaderText 6 34" xfId="2453" xr:uid="{07EF6A0D-D0FF-4AE2-A269-9439518FAE23}"/>
    <cellStyle name="SAPBEXheaderText 6 35" xfId="1752" xr:uid="{816D5023-FA64-4147-BEEC-93349091DE32}"/>
    <cellStyle name="SAPBEXheaderText 6 36" xfId="2339" xr:uid="{5D5127C8-A308-4B2A-B535-9EB774C670A1}"/>
    <cellStyle name="SAPBEXheaderText 6 37" xfId="2488" xr:uid="{0700B2D2-B72A-4F3C-A903-8F3177062EE0}"/>
    <cellStyle name="SAPBEXheaderText 6 38" xfId="1828" xr:uid="{AF32377C-67C0-4FE9-B39C-DDD00B976E21}"/>
    <cellStyle name="SAPBEXheaderText 6 39" xfId="2143" xr:uid="{AC225184-7118-4AB7-B3BB-9E1460BB70FA}"/>
    <cellStyle name="SAPBEXheaderText 6 4" xfId="348" xr:uid="{39BCD35A-A4A6-4DF1-A331-68247F5B3C05}"/>
    <cellStyle name="SAPBEXheaderText 6 5" xfId="417" xr:uid="{5ADC8FB8-E60D-4018-92FA-796FC17B1B3D}"/>
    <cellStyle name="SAPBEXheaderText 6 6" xfId="466" xr:uid="{B68D68CA-097D-4E86-8F50-984E0E1B2E87}"/>
    <cellStyle name="SAPBEXheaderText 6 7" xfId="515" xr:uid="{9530713A-C0A6-4C80-BB6E-BEB242B068C5}"/>
    <cellStyle name="SAPBEXheaderText 6 8" xfId="565" xr:uid="{3FEE23BB-FB45-4A84-8A78-FF8A2AD1C4D5}"/>
    <cellStyle name="SAPBEXheaderText 6 9" xfId="612" xr:uid="{A99A948A-B407-4D85-B703-DFEB8399C349}"/>
    <cellStyle name="SAPBEXheaderText 60" xfId="1006" xr:uid="{26EC7CE4-041D-4AA3-A42C-31517911875C}"/>
    <cellStyle name="SAPBEXheaderText 61" xfId="1003" xr:uid="{635E786B-1557-4F46-AF23-CA347F543065}"/>
    <cellStyle name="SAPBEXheaderText 62" xfId="984" xr:uid="{4D466E2F-5FBE-41CD-8122-5D76E793A2AF}"/>
    <cellStyle name="SAPBEXheaderText 63" xfId="976" xr:uid="{2EDF1BFC-1442-47A1-BE1F-50EFA302C0AB}"/>
    <cellStyle name="SAPBEXheaderText 64" xfId="1124" xr:uid="{7C5AB49F-493C-465E-9425-D69AC9649B6D}"/>
    <cellStyle name="SAPBEXheaderText 65" xfId="1291" xr:uid="{87D7813C-46FD-49BE-8B04-670E20C91EBB}"/>
    <cellStyle name="SAPBEXheaderText 66" xfId="1472" xr:uid="{5213ADC0-4FB5-445E-A4C5-CFD4B66CBE95}"/>
    <cellStyle name="SAPBEXheaderText 67" xfId="1429" xr:uid="{F517B079-5612-4B0A-B6BC-471C5D205FCE}"/>
    <cellStyle name="SAPBEXheaderText 68" xfId="1138" xr:uid="{6A39E7B6-1DBD-44A8-AA30-8E8160167F42}"/>
    <cellStyle name="SAPBEXheaderText 69" xfId="1358" xr:uid="{AB1BD06E-3432-4353-8DB1-0527AECDD804}"/>
    <cellStyle name="SAPBEXheaderText 7" xfId="147" xr:uid="{33D6B6AD-7AB5-4FC8-89AC-E7E26F775BE9}"/>
    <cellStyle name="SAPBEXheaderText 7 10" xfId="752" xr:uid="{EF9C03B0-BA71-42C0-92DB-12AC6EB11E4D}"/>
    <cellStyle name="SAPBEXheaderText 7 11" xfId="795" xr:uid="{4BF0E260-BD38-4A6D-8B2D-1382AC6ACE6E}"/>
    <cellStyle name="SAPBEXheaderText 7 12" xfId="1158" xr:uid="{1828A29B-EE90-4350-AFEC-D0ABF0CF94D9}"/>
    <cellStyle name="SAPBEXheaderText 7 13" xfId="1361" xr:uid="{93D0075E-7010-4771-B7BA-83F271AF8EC1}"/>
    <cellStyle name="SAPBEXheaderText 7 14" xfId="1289" xr:uid="{3E26E838-8771-4BB0-B11C-768ECE6462B0}"/>
    <cellStyle name="SAPBEXheaderText 7 15" xfId="1116" xr:uid="{77126418-09A7-4DEF-8409-A206DA0198D7}"/>
    <cellStyle name="SAPBEXheaderText 7 16" xfId="1120" xr:uid="{3E98292C-9AA9-4E35-B0D4-71078E0BCFFA}"/>
    <cellStyle name="SAPBEXheaderText 7 17" xfId="1313" xr:uid="{E5DEC612-9A48-44D4-9965-8473C401FCAF}"/>
    <cellStyle name="SAPBEXheaderText 7 18" xfId="1381" xr:uid="{D2A1B1A1-55F5-438E-99F7-C24A36D98058}"/>
    <cellStyle name="SAPBEXheaderText 7 19" xfId="1249" xr:uid="{37A8D6B3-2D69-4951-9E5C-45E2F18E2CDF}"/>
    <cellStyle name="SAPBEXheaderText 7 2" xfId="415" xr:uid="{BC3AF9CF-2BE9-4CE6-B415-D77B4B2CB189}"/>
    <cellStyle name="SAPBEXheaderText 7 20" xfId="1131" xr:uid="{252C7874-4C36-40DA-AEDB-73CADA31BE4A}"/>
    <cellStyle name="SAPBEXheaderText 7 21" xfId="2114" xr:uid="{8AF6676B-DF0D-4EC8-8820-049AD7D1D3C9}"/>
    <cellStyle name="SAPBEXheaderText 7 22" xfId="2100" xr:uid="{758CC1F7-E25F-407D-BA8C-57843B9E5367}"/>
    <cellStyle name="SAPBEXheaderText 7 23" xfId="1705" xr:uid="{8A52710B-ECE5-4636-9347-13CDFF368C78}"/>
    <cellStyle name="SAPBEXheaderText 7 24" xfId="2005" xr:uid="{61C1F49B-CD28-4573-ABA9-C5F02DD125B4}"/>
    <cellStyle name="SAPBEXheaderText 7 25" xfId="2059" xr:uid="{E3D2932E-9D24-474E-89D8-1185103DE57D}"/>
    <cellStyle name="SAPBEXheaderText 7 26" xfId="2130" xr:uid="{1411EB59-E885-40C5-8B83-6FE93C040084}"/>
    <cellStyle name="SAPBEXheaderText 7 27" xfId="2216" xr:uid="{53ECEDBE-F249-4514-9635-96FBE4EC03DF}"/>
    <cellStyle name="SAPBEXheaderText 7 28" xfId="2350" xr:uid="{754281B3-6F3E-43F7-B6DA-9EA649AE816E}"/>
    <cellStyle name="SAPBEXheaderText 7 29" xfId="2378" xr:uid="{5C5AD0FC-F97C-4888-9D4C-9E080E4E78B0}"/>
    <cellStyle name="SAPBEXheaderText 7 3" xfId="433" xr:uid="{7C7643F9-A352-4E39-9E80-9710D38ACD3E}"/>
    <cellStyle name="SAPBEXheaderText 7 30" xfId="2401" xr:uid="{76EE47BE-06AF-4048-85A4-23D6625F68EF}"/>
    <cellStyle name="SAPBEXheaderText 7 31" xfId="2465" xr:uid="{962964D0-692B-4302-A673-ABAC28EA28A5}"/>
    <cellStyle name="SAPBEXheaderText 7 32" xfId="2400" xr:uid="{3410331D-935F-4066-BD4C-E4D24C61C825}"/>
    <cellStyle name="SAPBEXheaderText 7 33" xfId="2084" xr:uid="{BA6D3ABE-258A-43C6-9D51-C58D2AA55B5B}"/>
    <cellStyle name="SAPBEXheaderText 7 34" xfId="2499" xr:uid="{AB4AFB33-CDE0-4430-AFCC-88B39A9B3014}"/>
    <cellStyle name="SAPBEXheaderText 7 35" xfId="2518" xr:uid="{47B78DA1-83F6-46ED-89B3-FD61E7E5CD16}"/>
    <cellStyle name="SAPBEXheaderText 7 36" xfId="2535" xr:uid="{ED7DA840-E7FD-473E-B5CE-5B84D88FAEDB}"/>
    <cellStyle name="SAPBEXheaderText 7 37" xfId="2551" xr:uid="{7CC01A47-8CAF-42B7-B69F-AFA5AED68AAC}"/>
    <cellStyle name="SAPBEXheaderText 7 38" xfId="2563" xr:uid="{6013F5F8-8210-48B4-8721-CE0B7338B944}"/>
    <cellStyle name="SAPBEXheaderText 7 39" xfId="2573" xr:uid="{9018027E-D341-447E-A8F2-D02758F7BD91}"/>
    <cellStyle name="SAPBEXheaderText 7 4" xfId="482" xr:uid="{2271DEB2-71E4-4DB2-A307-851994EF1F34}"/>
    <cellStyle name="SAPBEXheaderText 7 5" xfId="532" xr:uid="{BCE850ED-A3EE-4048-85FF-FD2254B6B4E5}"/>
    <cellStyle name="SAPBEXheaderText 7 6" xfId="581" xr:uid="{ECA88051-D9F6-457C-AABF-66034FB140F2}"/>
    <cellStyle name="SAPBEXheaderText 7 7" xfId="629" xr:uid="{EE409422-5D0A-4757-B3F1-9A35B178A6F0}"/>
    <cellStyle name="SAPBEXheaderText 7 8" xfId="675" xr:uid="{3AC44499-AC05-4F99-AC0E-30DF99083919}"/>
    <cellStyle name="SAPBEXheaderText 7 9" xfId="714" xr:uid="{EF652FCD-307C-4FA9-A682-CBF951C7968E}"/>
    <cellStyle name="SAPBEXheaderText 70" xfId="1399" xr:uid="{C362E21D-21D1-4F09-AD0D-894813C09DB0}"/>
    <cellStyle name="SAPBEXheaderText 71" xfId="1198" xr:uid="{B076FA26-A946-49B2-AB79-BF14E4015563}"/>
    <cellStyle name="SAPBEXheaderText 72" xfId="1428" xr:uid="{25EEA258-7A1B-4D06-B2CE-6D60A9032B65}"/>
    <cellStyle name="SAPBEXheaderText 73" xfId="1582" xr:uid="{357DF413-4F1D-41A0-986A-CE496909DC3E}"/>
    <cellStyle name="SAPBEXheaderText 74" xfId="1584" xr:uid="{1CDB00EE-5181-4A98-8E4A-0B8A18ABC879}"/>
    <cellStyle name="SAPBEXheaderText 75" xfId="1586" xr:uid="{8E7820A8-5B8D-4528-8C64-0DA11F85EDBF}"/>
    <cellStyle name="SAPBEXheaderText 76" xfId="1601" xr:uid="{DE0CF6CF-D915-4433-B3D4-836CE71BDAD1}"/>
    <cellStyle name="SAPBEXheaderText 77" xfId="1757" xr:uid="{6C310C72-1F14-4E53-B747-86D22FC9A8B7}"/>
    <cellStyle name="SAPBEXheaderText 78" xfId="1641" xr:uid="{7F087F1D-D37A-4FBF-956A-0E5EB57070A1}"/>
    <cellStyle name="SAPBEXheaderText 79" xfId="2127" xr:uid="{73348B0B-EABD-487D-80BC-046D2CBB7F56}"/>
    <cellStyle name="SAPBEXheaderText 8" xfId="228" xr:uid="{50596D1D-39F5-4DA9-BCA6-8DA1E62EFC5C}"/>
    <cellStyle name="SAPBEXheaderText 8 10" xfId="754" xr:uid="{BA5FAE6A-F56C-4C41-A547-6554D6F64230}"/>
    <cellStyle name="SAPBEXheaderText 8 11" xfId="797" xr:uid="{BE3CC70C-8C8B-44E2-8519-9B461FAB2080}"/>
    <cellStyle name="SAPBEXheaderText 8 12" xfId="1160" xr:uid="{7FF37FC4-9CF8-43D8-A92A-6ECC8FBD121C}"/>
    <cellStyle name="SAPBEXheaderText 8 13" xfId="1319" xr:uid="{E7DC47C3-9359-4EEE-901D-678F9DBCA7BB}"/>
    <cellStyle name="SAPBEXheaderText 8 14" xfId="1465" xr:uid="{FE65E29B-A774-4665-8626-6FF84D5C4545}"/>
    <cellStyle name="SAPBEXheaderText 8 15" xfId="1201" xr:uid="{FD17904F-482E-4174-B9A2-5BFBF3ED3BCC}"/>
    <cellStyle name="SAPBEXheaderText 8 16" xfId="1270" xr:uid="{3C9CD820-3248-4C96-BC11-A0D9E1014261}"/>
    <cellStyle name="SAPBEXheaderText 8 17" xfId="1296" xr:uid="{46929280-A287-4C0B-A4FD-BBE4A9C97446}"/>
    <cellStyle name="SAPBEXheaderText 8 18" xfId="1430" xr:uid="{40BCA8DD-9513-453B-9CF5-B240C70443AC}"/>
    <cellStyle name="SAPBEXheaderText 8 19" xfId="1259" xr:uid="{709791C4-45D8-46F4-BDBA-BCC04EE4ADB1}"/>
    <cellStyle name="SAPBEXheaderText 8 2" xfId="380" xr:uid="{C95A14D7-6F70-46F5-835B-02C975D85DCD}"/>
    <cellStyle name="SAPBEXheaderText 8 20" xfId="1239" xr:uid="{6A83EB5E-2B48-4CA5-8DA6-B00320C5824C}"/>
    <cellStyle name="SAPBEXheaderText 8 21" xfId="1666" xr:uid="{F3CBFD40-3BC7-4968-9EBB-F61AFDBD630D}"/>
    <cellStyle name="SAPBEXheaderText 8 22" xfId="1769" xr:uid="{377769D2-EDAF-4165-B8C7-0C5056ADE788}"/>
    <cellStyle name="SAPBEXheaderText 8 23" xfId="1708" xr:uid="{C7CC5989-92C2-4673-979D-020E38BC9D2F}"/>
    <cellStyle name="SAPBEXheaderText 8 24" xfId="1798" xr:uid="{E5F8F473-2CD9-4E39-8E19-7200D27FE0C8}"/>
    <cellStyle name="SAPBEXheaderText 8 25" xfId="2260" xr:uid="{E58C5D2A-01F5-4B80-A203-E6F589D24F15}"/>
    <cellStyle name="SAPBEXheaderText 8 26" xfId="1657" xr:uid="{7F99EFD8-F445-4B4A-AB97-F710EF943818}"/>
    <cellStyle name="SAPBEXheaderText 8 27" xfId="1808" xr:uid="{B6E6FEDE-34B9-429F-A357-340F7A61F6FC}"/>
    <cellStyle name="SAPBEXheaderText 8 28" xfId="1854" xr:uid="{CBA3D03E-EC34-4D93-A21A-E260C8F160CC}"/>
    <cellStyle name="SAPBEXheaderText 8 29" xfId="1770" xr:uid="{38CDCD31-1B01-4AB8-B543-65F47972347F}"/>
    <cellStyle name="SAPBEXheaderText 8 3" xfId="435" xr:uid="{E11BA987-0D31-4074-93E6-177225487D43}"/>
    <cellStyle name="SAPBEXheaderText 8 30" xfId="2166" xr:uid="{2452FAF3-E8A1-4CDB-8150-92BD19502276}"/>
    <cellStyle name="SAPBEXheaderText 8 31" xfId="1672" xr:uid="{029DAAEE-23B7-4D56-A947-E8EDA89D3239}"/>
    <cellStyle name="SAPBEXheaderText 8 32" xfId="1710" xr:uid="{5CD90FD5-42A3-4E8C-866E-B99D410220C8}"/>
    <cellStyle name="SAPBEXheaderText 8 33" xfId="1960" xr:uid="{81DAC3C6-BBB6-45A8-8073-DA0E8E8A4EF5}"/>
    <cellStyle name="SAPBEXheaderText 8 34" xfId="1888" xr:uid="{0E5623D6-B9BA-45D3-BECC-4091E4D21BF8}"/>
    <cellStyle name="SAPBEXheaderText 8 35" xfId="2451" xr:uid="{98201009-186E-41DE-ACB3-C1068D74FC55}"/>
    <cellStyle name="SAPBEXheaderText 8 36" xfId="2253" xr:uid="{2AD81684-7CF8-4595-8083-F5032B37A754}"/>
    <cellStyle name="SAPBEXheaderText 8 37" xfId="1594" xr:uid="{EC3EA0FE-5125-459E-A148-35A6E037466F}"/>
    <cellStyle name="SAPBEXheaderText 8 38" xfId="2361" xr:uid="{0A8C1178-F1F9-41C8-8962-AAC1EC6222F3}"/>
    <cellStyle name="SAPBEXheaderText 8 39" xfId="1744" xr:uid="{4C699FE0-7FFC-4455-91DF-5172B55F94FC}"/>
    <cellStyle name="SAPBEXheaderText 8 4" xfId="484" xr:uid="{AC0410C9-80A5-4115-96A9-C1E81D061E65}"/>
    <cellStyle name="SAPBEXheaderText 8 5" xfId="534" xr:uid="{1C2C3AF7-A47B-4721-A5D2-5A6170B1E30A}"/>
    <cellStyle name="SAPBEXheaderText 8 6" xfId="583" xr:uid="{413D0C67-32D3-45C2-A8AD-B458612829F3}"/>
    <cellStyle name="SAPBEXheaderText 8 7" xfId="631" xr:uid="{63887E4A-ADF6-46F0-9DF2-53D5D757951E}"/>
    <cellStyle name="SAPBEXheaderText 8 8" xfId="677" xr:uid="{8A4CCFAF-64AD-4D9E-923C-92277A7074C4}"/>
    <cellStyle name="SAPBEXheaderText 8 9" xfId="716" xr:uid="{F66569A2-A25B-4A9C-841F-5B5DCBC6FA91}"/>
    <cellStyle name="SAPBEXheaderText 80" xfId="1642" xr:uid="{4BDD5A9E-8A7C-4668-AB52-4148EDC1B097}"/>
    <cellStyle name="SAPBEXheaderText 81" xfId="2284" xr:uid="{3EF7369A-BC6E-410C-8A47-9D518360C145}"/>
    <cellStyle name="SAPBEXheaderText 82" xfId="1980" xr:uid="{3C9FAC7E-D122-4B29-866E-6C28807B30AB}"/>
    <cellStyle name="SAPBEXheaderText 83" xfId="1664" xr:uid="{BA48EF41-A0FB-49F0-8041-3AE2C8F423DC}"/>
    <cellStyle name="SAPBEXheaderText 84" xfId="2177" xr:uid="{D17516D6-148E-4A1C-B10A-A80662C58361}"/>
    <cellStyle name="SAPBEXheaderText 85" xfId="1778" xr:uid="{42D487B4-1A18-46B4-AF42-AD070CA613F7}"/>
    <cellStyle name="SAPBEXheaderText 86" xfId="1723" xr:uid="{B02B5ABA-99A5-492A-864A-1B042729BD7A}"/>
    <cellStyle name="SAPBEXheaderText 87" xfId="1796" xr:uid="{A13E6C42-9048-42FE-89BD-C8836F8CA767}"/>
    <cellStyle name="SAPBEXheaderText 88" xfId="1633" xr:uid="{9306894A-6640-40C1-BE40-A26D503AE0EF}"/>
    <cellStyle name="SAPBEXheaderText 89" xfId="2112" xr:uid="{FF1CE2AA-3005-4F4E-92D8-5E3E7A7D69C7}"/>
    <cellStyle name="SAPBEXheaderText 9" xfId="263" xr:uid="{76EC5DFC-E7D9-4E83-9953-471EC728F7DB}"/>
    <cellStyle name="SAPBEXheaderText 9 10" xfId="765" xr:uid="{FFD8DEF9-D86F-4F17-975D-24EDF61D7BB3}"/>
    <cellStyle name="SAPBEXheaderText 9 11" xfId="808" xr:uid="{A0129705-72EA-4BE4-8A8A-664DFCC305DC}"/>
    <cellStyle name="SAPBEXheaderText 9 12" xfId="1172" xr:uid="{AA9923B2-A4A2-47A3-BF89-364789871D59}"/>
    <cellStyle name="SAPBEXheaderText 9 13" xfId="1292" xr:uid="{9F1C9757-7DB7-4B45-8C23-BDD8BC974431}"/>
    <cellStyle name="SAPBEXheaderText 9 14" xfId="1271" xr:uid="{31956EEB-600E-4DA3-BA17-8A9AE7715A1E}"/>
    <cellStyle name="SAPBEXheaderText 9 15" xfId="1415" xr:uid="{4CD94ED4-497C-4E93-ABDC-9B83AB1A2921}"/>
    <cellStyle name="SAPBEXheaderText 9 16" xfId="1135" xr:uid="{0D9D64BE-2754-4B9D-A491-951A1619A6BF}"/>
    <cellStyle name="SAPBEXheaderText 9 17" xfId="1215" xr:uid="{BFFFF825-D49A-458A-B481-DFF5AAB6DA06}"/>
    <cellStyle name="SAPBEXheaderText 9 18" xfId="1486" xr:uid="{8426CF27-2A97-464B-BDE7-759AEE6B6AA3}"/>
    <cellStyle name="SAPBEXheaderText 9 19" xfId="1514" xr:uid="{304CA7D7-A865-4348-9399-9FB3B454CD8E}"/>
    <cellStyle name="SAPBEXheaderText 9 2" xfId="382" xr:uid="{736881EC-C1E7-4968-A990-FC2F9439BDE2}"/>
    <cellStyle name="SAPBEXheaderText 9 20" xfId="1545" xr:uid="{58B28028-88DD-486C-B484-87CBF1BC8D08}"/>
    <cellStyle name="SAPBEXheaderText 9 21" xfId="1785" xr:uid="{7F6602BA-871E-4686-8B73-E4C73DEA04B2}"/>
    <cellStyle name="SAPBEXheaderText 9 22" xfId="1720" xr:uid="{A33F3741-3358-42A2-90BC-1E3C8AB9A69F}"/>
    <cellStyle name="SAPBEXheaderText 9 23" xfId="2144" xr:uid="{F35DA593-2CF3-4446-9DA0-A7F11C2EC0ED}"/>
    <cellStyle name="SAPBEXheaderText 9 24" xfId="1766" xr:uid="{938F4F33-4EA2-438B-A53B-C039BF6EDDDE}"/>
    <cellStyle name="SAPBEXheaderText 9 25" xfId="1948" xr:uid="{F5E291D7-53A3-4616-94A5-BF72A1F2CBD8}"/>
    <cellStyle name="SAPBEXheaderText 9 26" xfId="1973" xr:uid="{ABEA9A2B-49B0-4FF6-B72D-11C3061EE2F6}"/>
    <cellStyle name="SAPBEXheaderText 9 27" xfId="1908" xr:uid="{AF4D3E0E-988E-44E4-994F-9467A5BBAF2A}"/>
    <cellStyle name="SAPBEXheaderText 9 28" xfId="2186" xr:uid="{08B22F44-3E2A-4FF0-9875-CFE660587F14}"/>
    <cellStyle name="SAPBEXheaderText 9 29" xfId="2036" xr:uid="{348BFBA0-E4E6-4764-9B4D-17863EAB1CCB}"/>
    <cellStyle name="SAPBEXheaderText 9 3" xfId="447" xr:uid="{AB066436-72E5-4770-A66E-514A54DC3005}"/>
    <cellStyle name="SAPBEXheaderText 9 30" xfId="1943" xr:uid="{B367055E-0938-4E29-9B0F-41A6F598375C}"/>
    <cellStyle name="SAPBEXheaderText 9 31" xfId="2484" xr:uid="{9FB9B470-EB31-4986-8EA2-B50F6B6E5D03}"/>
    <cellStyle name="SAPBEXheaderText 9 32" xfId="2145" xr:uid="{52BAB88D-E79C-4570-8E1D-62953AA569AF}"/>
    <cellStyle name="SAPBEXheaderText 9 33" xfId="2115" xr:uid="{93D46B9A-57BD-4DF6-B3C5-9015C7247151}"/>
    <cellStyle name="SAPBEXheaderText 9 34" xfId="2327" xr:uid="{A1D4C791-76CB-464A-9454-ED93FA5E662A}"/>
    <cellStyle name="SAPBEXheaderText 9 35" xfId="2236" xr:uid="{160F234C-F515-4DB3-ABDF-A5FBE8E3A8B6}"/>
    <cellStyle name="SAPBEXheaderText 9 36" xfId="2439" xr:uid="{D9646655-356F-4CC3-BAF2-000E5A2C646B}"/>
    <cellStyle name="SAPBEXheaderText 9 37" xfId="2507" xr:uid="{49F20400-C438-4F57-ACD7-11E4D7CB839B}"/>
    <cellStyle name="SAPBEXheaderText 9 38" xfId="2525" xr:uid="{E7298EA2-C451-4294-B9DA-3FBBBC45A568}"/>
    <cellStyle name="SAPBEXheaderText 9 39" xfId="2542" xr:uid="{50FA9586-AB6A-4EFF-9E19-EFD606C49C62}"/>
    <cellStyle name="SAPBEXheaderText 9 4" xfId="496" xr:uid="{DFEFCACA-FA11-4E6D-87A0-D291BF4D1444}"/>
    <cellStyle name="SAPBEXheaderText 9 5" xfId="546" xr:uid="{504F350D-1D32-4DD6-B823-F251FD65D646}"/>
    <cellStyle name="SAPBEXheaderText 9 6" xfId="595" xr:uid="{4D038088-9299-4E84-9BDE-A141BBC64976}"/>
    <cellStyle name="SAPBEXheaderText 9 7" xfId="643" xr:uid="{ACD4C679-5AC5-4FA0-8822-3C58BAFE1884}"/>
    <cellStyle name="SAPBEXheaderText 9 8" xfId="689" xr:uid="{D48FE2C8-5945-4FC0-A790-4E585A5CA086}"/>
    <cellStyle name="SAPBEXheaderText 9 9" xfId="727" xr:uid="{8A967EC6-1347-4F22-86A5-050560C1D72C}"/>
    <cellStyle name="SAPBEXheaderText 90" xfId="1881" xr:uid="{C3E74D29-5ED7-4F07-A1E8-A0747ED45B86}"/>
    <cellStyle name="SAPBEXheaderText 91" xfId="1978" xr:uid="{86301F33-DCCE-499B-8857-EF5369566CDB}"/>
    <cellStyle name="SAPBEXheaderText 92" xfId="2395" xr:uid="{58252148-D57B-42B9-B70B-91E2FADC68AB}"/>
    <cellStyle name="SAPBEXheaderText 93" xfId="2359" xr:uid="{FAA69ED5-70D8-4236-871A-B460B5700F73}"/>
    <cellStyle name="SAPBEXheaderText 94" xfId="2362" xr:uid="{16934D9E-6109-47FC-B1B9-A6D3EF26DCBC}"/>
    <cellStyle name="SAPBEXheaderText 95" xfId="1765" xr:uid="{B8A7B8DA-5D0A-49C7-921D-7A47985B6FB0}"/>
    <cellStyle name="SAPBEXheaderText 96" xfId="2301" xr:uid="{2D59EB0A-389D-4369-8319-C0D91398B214}"/>
    <cellStyle name="SAPBEXheaderText 97" xfId="2427" xr:uid="{81F1F969-7DE4-45A7-8DF8-2B9D8E4E2795}"/>
    <cellStyle name="SAPBEXheaderText 98" xfId="2853" xr:uid="{2320AA12-A024-4D19-BA2D-4B15AF080335}"/>
    <cellStyle name="SAPBEXHLevel0" xfId="83" xr:uid="{3F3BBFF1-A651-455D-ABA1-20808C9676E9}"/>
    <cellStyle name="SAPBEXHLevel0 10" xfId="1029" xr:uid="{CF000C03-0BEF-4845-AD34-B95A3A54AD35}"/>
    <cellStyle name="SAPBEXHLevel0 11" xfId="1077" xr:uid="{CC057ACD-B078-4B72-989D-BCEA140551E5}"/>
    <cellStyle name="SAPBEXHLevel0 12" xfId="1052" xr:uid="{CE547412-8C1D-46B3-B602-E365394524A9}"/>
    <cellStyle name="SAPBEXHLevel0 13" xfId="1107" xr:uid="{9B527DC3-D9B3-469F-A0C8-F6DBA4280F75}"/>
    <cellStyle name="SAPBEXHLevel0 14" xfId="2854" xr:uid="{E4A5E5C5-BCEE-4AFF-BE32-7FD6B261F737}"/>
    <cellStyle name="SAPBEXHLevel0 2" xfId="178" xr:uid="{9E6E6088-5704-4CFD-8DEF-90A3E8AA6F2C}"/>
    <cellStyle name="SAPBEXHLevel0 2 10" xfId="666" xr:uid="{11BDA13D-321B-43F5-8570-D4DF4424D55E}"/>
    <cellStyle name="SAPBEXHLevel0 2 11" xfId="782" xr:uid="{A42EBD38-5976-482C-A008-86BBF82A1FD7}"/>
    <cellStyle name="SAPBEXHLevel0 2 12" xfId="834" xr:uid="{B422CE31-3B3C-4472-BEC7-DC8A7556E71C}"/>
    <cellStyle name="SAPBEXHLevel0 2 12 2" xfId="1145" xr:uid="{97674EB0-6D10-4A39-B33B-63EFD35E2509}"/>
    <cellStyle name="SAPBEXHLevel0 2 12 3" xfId="2601" xr:uid="{18DF22EF-475A-477F-8405-9B85055E55F6}"/>
    <cellStyle name="SAPBEXHLevel0 2 12 4" xfId="2594" xr:uid="{313E4A77-0976-47EE-8055-11762FB6E53A}"/>
    <cellStyle name="SAPBEXHLevel0 2 12 5" xfId="2715" xr:uid="{C94DAEC1-49D5-4F9F-B5EB-9F6205313821}"/>
    <cellStyle name="SAPBEXHLevel0 2 13" xfId="854" xr:uid="{D7BD4BDC-593B-43CA-9B95-501D5581391F}"/>
    <cellStyle name="SAPBEXHLevel0 2 13 2" xfId="1433" xr:uid="{86076336-CA81-454A-AE03-12D3E492ABF9}"/>
    <cellStyle name="SAPBEXHLevel0 2 13 3" xfId="2645" xr:uid="{E49644BD-7812-4ED0-AD49-22C3DDE07F77}"/>
    <cellStyle name="SAPBEXHLevel0 2 13 4" xfId="2670" xr:uid="{36921EC9-F751-4485-A5DF-489ED15F998F}"/>
    <cellStyle name="SAPBEXHLevel0 2 13 5" xfId="2679" xr:uid="{A22AADFE-18D8-4020-B06C-6A35EC74ACD0}"/>
    <cellStyle name="SAPBEXHLevel0 2 14" xfId="876" xr:uid="{F04DC7C1-9DB0-417A-8A24-824D36654F08}"/>
    <cellStyle name="SAPBEXHLevel0 2 14 2" xfId="1194" xr:uid="{1EE0DA63-4EA5-4B4F-AB82-302B34DF3FDA}"/>
    <cellStyle name="SAPBEXHLevel0 2 14 3" xfId="2613" xr:uid="{84D46FFC-C18C-48B6-ADAC-E316B39794F9}"/>
    <cellStyle name="SAPBEXHLevel0 2 14 4" xfId="2727" xr:uid="{758A31FF-D547-4A87-AED8-28326DC9D607}"/>
    <cellStyle name="SAPBEXHLevel0 2 14 5" xfId="2741" xr:uid="{9460D943-F5F7-458D-9139-53C2B9137A17}"/>
    <cellStyle name="SAPBEXHLevel0 2 15" xfId="909" xr:uid="{AF61F09E-FF84-4A32-AB45-96C3BD73AD85}"/>
    <cellStyle name="SAPBEXHLevel0 2 15 2" xfId="1312" xr:uid="{9BBD620D-6EA7-423F-96FE-35E5C1FFE843}"/>
    <cellStyle name="SAPBEXHLevel0 2 15 3" xfId="2628" xr:uid="{EF82C9E6-D273-41DA-AB87-443C81351E9F}"/>
    <cellStyle name="SAPBEXHLevel0 2 15 4" xfId="2722" xr:uid="{6DB80D5E-031E-43DB-B157-554CFC230343}"/>
    <cellStyle name="SAPBEXHLevel0 2 15 5" xfId="1110" xr:uid="{FE1E2BA1-5909-4712-B617-8B9494BD4C17}"/>
    <cellStyle name="SAPBEXHLevel0 2 16" xfId="1037" xr:uid="{CB5B5C56-1AA8-4AEE-9309-A99EB1308538}"/>
    <cellStyle name="SAPBEXHLevel0 2 16 2" xfId="1210" xr:uid="{BE6E4CD5-977D-4015-9AC2-85DABB819712}"/>
    <cellStyle name="SAPBEXHLevel0 2 16 3" xfId="2615" xr:uid="{9EF5FD58-3601-4130-96DD-C5363448ADDB}"/>
    <cellStyle name="SAPBEXHLevel0 2 16 4" xfId="1102" xr:uid="{F9BD19FD-059B-4945-8A94-574731688ACE}"/>
    <cellStyle name="SAPBEXHLevel0 2 16 5" xfId="2630" xr:uid="{A6734002-A93A-4C7B-A63C-E8B25CE05949}"/>
    <cellStyle name="SAPBEXHLevel0 2 17" xfId="1209" xr:uid="{FC9B3698-0347-4322-8E58-AA5BF98ABB9A}"/>
    <cellStyle name="SAPBEXHLevel0 2 18" xfId="1315" xr:uid="{C5994822-1CFB-418C-B54A-12E16B8E0982}"/>
    <cellStyle name="SAPBEXHLevel0 2 19" xfId="1495" xr:uid="{9A822B67-C69D-48CD-A4FB-556659911EA6}"/>
    <cellStyle name="SAPBEXHLevel0 2 2" xfId="113" xr:uid="{7D912F66-BB3C-4FB4-A1DD-50A524BEA4A0}"/>
    <cellStyle name="SAPBEXHLevel0 2 2 10" xfId="2743" xr:uid="{955BB999-6803-4AA9-8AE9-5964809FE071}"/>
    <cellStyle name="SAPBEXHLevel0 2 2 2" xfId="416" xr:uid="{F7E163B5-C8C8-4A5A-8F29-88D447666419}"/>
    <cellStyle name="SAPBEXHLevel0 2 2 3" xfId="848" xr:uid="{5A9E554E-E81C-42F0-9FC7-66C5CEC8EC1B}"/>
    <cellStyle name="SAPBEXHLevel0 2 2 4" xfId="866" xr:uid="{D0995678-AA70-47A2-A72F-EE4C0E828A02}"/>
    <cellStyle name="SAPBEXHLevel0 2 2 5" xfId="887" xr:uid="{B0F37A6C-4587-44BA-85B3-D7464510CA77}"/>
    <cellStyle name="SAPBEXHLevel0 2 2 6" xfId="924" xr:uid="{72645C32-C336-475F-BCF2-D8C582717758}"/>
    <cellStyle name="SAPBEXHLevel0 2 2 7" xfId="1065" xr:uid="{C3BB26C5-FDE1-4C6A-9026-5B29FAE93F9A}"/>
    <cellStyle name="SAPBEXHLevel0 2 2 8" xfId="1090" xr:uid="{71D9FD3B-C107-4DE6-B0E3-52CBE6354963}"/>
    <cellStyle name="SAPBEXHLevel0 2 2 9" xfId="2729" xr:uid="{962A696C-9878-4FA9-9989-55FD20F01BE4}"/>
    <cellStyle name="SAPBEXHLevel0 2 20" xfId="1423" xr:uid="{56D7CBEB-11AE-4FE5-B43E-9E942987A549}"/>
    <cellStyle name="SAPBEXHLevel0 2 21" xfId="1699" xr:uid="{214B0463-FA23-4A01-9F01-B5BE4FE2ED6E}"/>
    <cellStyle name="SAPBEXHLevel0 2 22" xfId="1777" xr:uid="{E4D1CE33-B397-4619-9F5F-B967ED8707CE}"/>
    <cellStyle name="SAPBEXHLevel0 2 23" xfId="2032" xr:uid="{39873B5A-A67B-42A6-8A58-265E20806673}"/>
    <cellStyle name="SAPBEXHLevel0 2 24" xfId="2179" xr:uid="{F6F35FFD-323B-401E-BAA8-7473E2739173}"/>
    <cellStyle name="SAPBEXHLevel0 2 25" xfId="1721" xr:uid="{06086144-F206-4E32-A808-F807B2D35048}"/>
    <cellStyle name="SAPBEXHLevel0 2 26" xfId="2182" xr:uid="{732017F4-2E7B-4405-9431-E86EE9EBC033}"/>
    <cellStyle name="SAPBEXHLevel0 2 27" xfId="1638" xr:uid="{506537B2-473A-4EE0-8FAD-CF042B1FCF77}"/>
    <cellStyle name="SAPBEXHLevel0 2 28" xfId="2078" xr:uid="{0DE63E37-216D-49D3-82F4-DA791301E4C9}"/>
    <cellStyle name="SAPBEXHLevel0 2 29" xfId="1680" xr:uid="{51A3C1EB-B597-4429-8FAC-9E6A21213A98}"/>
    <cellStyle name="SAPBEXHLevel0 2 3" xfId="355" xr:uid="{BD81D1BC-D139-4785-8A18-AFE5341F07AD}"/>
    <cellStyle name="SAPBEXHLevel0 2 30" xfId="2341" xr:uid="{567E50CE-2C2E-4F49-AA71-A62182EFE034}"/>
    <cellStyle name="SAPBEXHLevel0 2 31" xfId="2431" xr:uid="{0749E536-5B32-478E-8C6F-658A88E13854}"/>
    <cellStyle name="SAPBEXHLevel0 2 32" xfId="2317" xr:uid="{5C2AEE0F-C6BF-4E33-8D01-0BA918DFE47D}"/>
    <cellStyle name="SAPBEXHLevel0 2 33" xfId="1941" xr:uid="{5E0950C4-02DA-4A29-8536-D8019E8D9207}"/>
    <cellStyle name="SAPBEXHLevel0 2 34" xfId="2335" xr:uid="{1DF60BF7-6804-4985-95F6-BEF45A4375BA}"/>
    <cellStyle name="SAPBEXHLevel0 2 35" xfId="1909" xr:uid="{9C630ED0-C660-4B29-8EE5-93DCD844D1E0}"/>
    <cellStyle name="SAPBEXHLevel0 2 36" xfId="2492" xr:uid="{CEBE0A5B-3A04-48C3-93AA-927FC516D358}"/>
    <cellStyle name="SAPBEXHLevel0 2 37" xfId="2208" xr:uid="{6334DE31-69EB-49A4-92E6-01B207DDEF94}"/>
    <cellStyle name="SAPBEXHLevel0 2 38" xfId="2380" xr:uid="{0B07C942-8800-488E-9C8F-61B5A929DCCE}"/>
    <cellStyle name="SAPBEXHLevel0 2 39" xfId="2198" xr:uid="{3BA72F19-7E59-44E7-ABC5-640275497404}"/>
    <cellStyle name="SAPBEXHLevel0 2 4" xfId="317" xr:uid="{DFBE1ACF-FF88-4742-90B9-9FFD6178C3C8}"/>
    <cellStyle name="SAPBEXHLevel0 2 40" xfId="1053" xr:uid="{65CC3BA5-E5AE-46CC-BB91-E705D0606F56}"/>
    <cellStyle name="SAPBEXHLevel0 2 41" xfId="2655" xr:uid="{0ABB31FF-AC25-4633-8E9B-BD2908D57477}"/>
    <cellStyle name="SAPBEXHLevel0 2 42" xfId="2661" xr:uid="{0844AB33-45DA-448F-A641-F36662A2D0AE}"/>
    <cellStyle name="SAPBEXHLevel0 2 5" xfId="424" xr:uid="{95AB4716-1730-4EA2-8BCB-040DAE8F4F99}"/>
    <cellStyle name="SAPBEXHLevel0 2 6" xfId="472" xr:uid="{7BFF9C2F-A765-4B02-9CA5-317A228C99A5}"/>
    <cellStyle name="SAPBEXHLevel0 2 7" xfId="522" xr:uid="{D67A28FE-F142-46CB-97E2-B130C50AA276}"/>
    <cellStyle name="SAPBEXHLevel0 2 8" xfId="572" xr:uid="{4E8E7506-942F-410D-838A-E6464B7C9ADB}"/>
    <cellStyle name="SAPBEXHLevel0 2 9" xfId="619" xr:uid="{DE03B2C9-B81D-4969-83DB-1BF83E9B9EC6}"/>
    <cellStyle name="SAPBEXHLevel0 3" xfId="146" xr:uid="{CABE59ED-391D-4BB5-BCD3-D29C3A239E92}"/>
    <cellStyle name="SAPBEXHLevel0 3 10" xfId="749" xr:uid="{B30F6A95-15F7-4893-A95F-BC7C2E00EF72}"/>
    <cellStyle name="SAPBEXHLevel0 3 11" xfId="792" xr:uid="{64E22406-8A2F-4402-B63F-0A49F4A7F430}"/>
    <cellStyle name="SAPBEXHLevel0 3 12" xfId="1155" xr:uid="{CCF4CE2D-38DB-4943-BC7A-59584145BB73}"/>
    <cellStyle name="SAPBEXHLevel0 3 13" xfId="1427" xr:uid="{E4801236-AF7D-47A8-ABFB-563E5F936107}"/>
    <cellStyle name="SAPBEXHLevel0 3 14" xfId="1251" xr:uid="{EA9DC1E1-FC61-48AF-BC2C-9D6C5898DAFE}"/>
    <cellStyle name="SAPBEXHLevel0 3 15" xfId="1245" xr:uid="{172E32E2-8F5D-4A57-8964-37BC3700FE19}"/>
    <cellStyle name="SAPBEXHLevel0 3 16" xfId="1257" xr:uid="{1ABE2E9D-4DF9-4119-A2B9-BEB25810D230}"/>
    <cellStyle name="SAPBEXHLevel0 3 17" xfId="1269" xr:uid="{02B065F7-20EA-4FF6-B7FD-55BFCEB63F31}"/>
    <cellStyle name="SAPBEXHLevel0 3 18" xfId="1202" xr:uid="{F44D9B88-D576-4A6D-B7FE-DA1ABF2ED48A}"/>
    <cellStyle name="SAPBEXHLevel0 3 19" xfId="1234" xr:uid="{F4FCAAAF-084E-4E40-9A92-6D22E0AD588B}"/>
    <cellStyle name="SAPBEXHLevel0 3 2" xfId="371" xr:uid="{5A5B6916-5733-49EB-B8E1-B0A2D13774A0}"/>
    <cellStyle name="SAPBEXHLevel0 3 20" xfId="1323" xr:uid="{732F71DD-D313-49A6-A5B6-DE272168C653}"/>
    <cellStyle name="SAPBEXHLevel0 3 21" xfId="2017" xr:uid="{931830CE-7EB0-4AEA-97A5-8EE2FD3423E5}"/>
    <cellStyle name="SAPBEXHLevel0 3 22" xfId="1842" xr:uid="{B2B4D0E2-FBDE-4C8D-AAC9-4D695DBEBBFB}"/>
    <cellStyle name="SAPBEXHLevel0 3 23" xfId="1877" xr:uid="{1B50C32D-FC20-466F-A4D3-1D862028099D}"/>
    <cellStyle name="SAPBEXHLevel0 3 24" xfId="1730" xr:uid="{06F2F36D-C58E-4EAC-B8E7-12FCD702518A}"/>
    <cellStyle name="SAPBEXHLevel0 3 25" xfId="1887" xr:uid="{4747CA60-8DDD-40C6-AC0A-C19FFAE29F5E}"/>
    <cellStyle name="SAPBEXHLevel0 3 26" xfId="2171" xr:uid="{27157188-F1B5-46EF-A8C2-6899F899AE55}"/>
    <cellStyle name="SAPBEXHLevel0 3 27" xfId="1591" xr:uid="{253B8381-818D-4B68-B683-660A0E13A0D1}"/>
    <cellStyle name="SAPBEXHLevel0 3 28" xfId="2034" xr:uid="{B8F68CC2-D6E7-4AB3-A5D8-DF78C2D65621}"/>
    <cellStyle name="SAPBEXHLevel0 3 29" xfId="2263" xr:uid="{C5826D53-0800-471F-A955-D500BF968AE5}"/>
    <cellStyle name="SAPBEXHLevel0 3 3" xfId="430" xr:uid="{54C10622-F3E2-48AC-942F-C8E6A5C6C4BF}"/>
    <cellStyle name="SAPBEXHLevel0 3 30" xfId="1835" xr:uid="{8B4FEEA6-FC0E-41D1-8EF8-9A14AA1C7DC6}"/>
    <cellStyle name="SAPBEXHLevel0 3 31" xfId="1639" xr:uid="{517B7BB9-42DF-42AC-9753-27C1B41EA9C4}"/>
    <cellStyle name="SAPBEXHLevel0 3 32" xfId="2379" xr:uid="{2A2BB23F-FD17-424A-BE14-E6E56F0DF553}"/>
    <cellStyle name="SAPBEXHLevel0 3 33" xfId="1872" xr:uid="{FF3E5AFF-3340-465F-AE53-9681B13471DD}"/>
    <cellStyle name="SAPBEXHLevel0 3 34" xfId="1906" xr:uid="{9CF79D42-E7E1-4D40-BA69-DC8C775F4D1A}"/>
    <cellStyle name="SAPBEXHLevel0 3 35" xfId="1986" xr:uid="{6A0AE17E-8E43-4CD5-BC27-82D3D05B5EDD}"/>
    <cellStyle name="SAPBEXHLevel0 3 36" xfId="1950" xr:uid="{32AB136C-1981-43A9-ACA9-0CE983E16203}"/>
    <cellStyle name="SAPBEXHLevel0 3 37" xfId="2228" xr:uid="{103FE4E8-F1C2-4AB3-802B-DDF07874B6F1}"/>
    <cellStyle name="SAPBEXHLevel0 3 38" xfId="1870" xr:uid="{9A7DA7DE-8A1E-4D3B-A19B-7ECFEDACD949}"/>
    <cellStyle name="SAPBEXHLevel0 3 39" xfId="2264" xr:uid="{75BEAAB3-D63D-499F-8FEE-AC9F85863827}"/>
    <cellStyle name="SAPBEXHLevel0 3 4" xfId="479" xr:uid="{35186D37-564A-412C-9117-2A430F672D3B}"/>
    <cellStyle name="SAPBEXHLevel0 3 5" xfId="529" xr:uid="{7B5A7678-B70D-4498-85EB-B5D14D231319}"/>
    <cellStyle name="SAPBEXHLevel0 3 6" xfId="578" xr:uid="{647CDA9C-0214-4254-ADE9-035734F8842C}"/>
    <cellStyle name="SAPBEXHLevel0 3 7" xfId="626" xr:uid="{4566B3E6-55CD-457E-912E-C5825074223C}"/>
    <cellStyle name="SAPBEXHLevel0 3 8" xfId="672" xr:uid="{96D13A85-E6DA-4CB9-B445-119A1827920B}"/>
    <cellStyle name="SAPBEXHLevel0 3 9" xfId="711" xr:uid="{B06318B7-2E70-4D9F-BA1A-B9E20BA2FEAC}"/>
    <cellStyle name="SAPBEXHLevel0 4" xfId="226" xr:uid="{9AEB18CB-AE98-4199-8DDD-77017486A8A8}"/>
    <cellStyle name="SAPBEXHLevel0 4 10" xfId="748" xr:uid="{A6868294-701C-498D-A66F-36F1BD52D203}"/>
    <cellStyle name="SAPBEXHLevel0 4 11" xfId="791" xr:uid="{C1FA1702-887B-4A03-A4DC-38DA3C6CACA6}"/>
    <cellStyle name="SAPBEXHLevel0 4 12" xfId="1154" xr:uid="{E1C09B64-1585-40A9-B45C-C0FA6F04F805}"/>
    <cellStyle name="SAPBEXHLevel0 4 13" xfId="1226" xr:uid="{C17DD314-EA4F-49EC-BF55-9DE5C40ACF8A}"/>
    <cellStyle name="SAPBEXHLevel0 4 14" xfId="1331" xr:uid="{FCDAB3B3-808E-4202-82A6-10BE70C72EF1}"/>
    <cellStyle name="SAPBEXHLevel0 4 15" xfId="1482" xr:uid="{15059364-9816-4AC1-9E19-06B9829DEA6F}"/>
    <cellStyle name="SAPBEXHLevel0 4 16" xfId="1505" xr:uid="{FCA244F9-CEBD-45EB-8CF3-4B9B05A358F4}"/>
    <cellStyle name="SAPBEXHLevel0 4 17" xfId="1526" xr:uid="{CBAE25ED-3894-4B21-96EC-8CF0E0A1CF42}"/>
    <cellStyle name="SAPBEXHLevel0 4 18" xfId="1548" xr:uid="{9350E106-D33A-4AA8-8951-6212ED64F340}"/>
    <cellStyle name="SAPBEXHLevel0 4 19" xfId="1564" xr:uid="{E8D439D7-6863-42E1-881D-068EBAFCF5CC}"/>
    <cellStyle name="SAPBEXHLevel0 4 2" xfId="312" xr:uid="{94DFE225-A5B7-48B1-BEB3-A781C2B646D8}"/>
    <cellStyle name="SAPBEXHLevel0 4 20" xfId="1281" xr:uid="{9F6C14C2-624E-495A-BE6F-59BCF787B87C}"/>
    <cellStyle name="SAPBEXHLevel0 4 21" xfId="1939" xr:uid="{E317CB2F-8CC1-46E7-8D25-111CCFE6068D}"/>
    <cellStyle name="SAPBEXHLevel0 4 22" xfId="1713" xr:uid="{5FCC52D3-3133-40F3-B757-02CF18649739}"/>
    <cellStyle name="SAPBEXHLevel0 4 23" xfId="1728" xr:uid="{6ADBDA01-4CB9-4A94-9ABA-BCD32E9A8D39}"/>
    <cellStyle name="SAPBEXHLevel0 4 24" xfId="1969" xr:uid="{991D8663-63FB-4DF7-BCE0-384B08728B30}"/>
    <cellStyle name="SAPBEXHLevel0 4 25" xfId="1867" xr:uid="{082ACE79-F6F8-4F6F-A165-02B0CD37504A}"/>
    <cellStyle name="SAPBEXHLevel0 4 26" xfId="1804" xr:uid="{4615A81D-C2FA-4B63-844E-E486687F3C2A}"/>
    <cellStyle name="SAPBEXHLevel0 4 27" xfId="2076" xr:uid="{3BF5A947-80A1-46A5-A0BF-7514CB92A1DE}"/>
    <cellStyle name="SAPBEXHLevel0 4 28" xfId="2280" xr:uid="{EE290E01-26EE-446A-B3D4-BE9C0DE14344}"/>
    <cellStyle name="SAPBEXHLevel0 4 29" xfId="1889" xr:uid="{2D6D36DE-A6D9-4D97-A5AF-BCFD05900DE5}"/>
    <cellStyle name="SAPBEXHLevel0 4 3" xfId="429" xr:uid="{F2F1803D-C2A6-4A13-9C8A-0CD63484D2D3}"/>
    <cellStyle name="SAPBEXHLevel0 4 30" xfId="1850" xr:uid="{14FA794F-B03B-4A34-AD89-E84A6EBC4E55}"/>
    <cellStyle name="SAPBEXHLevel0 4 31" xfId="1813" xr:uid="{63AB77F1-0E23-49C8-976D-0455978DBA08}"/>
    <cellStyle name="SAPBEXHLevel0 4 32" xfId="2347" xr:uid="{43CE766A-77F1-4AE9-9FD4-4CDC1B777442}"/>
    <cellStyle name="SAPBEXHLevel0 4 33" xfId="2042" xr:uid="{D2AEE963-707A-4D9C-BFE0-DE21A6892203}"/>
    <cellStyle name="SAPBEXHLevel0 4 34" xfId="2387" xr:uid="{CF2D7BD4-23F9-4DC1-9213-EE59ECC71DEB}"/>
    <cellStyle name="SAPBEXHLevel0 4 35" xfId="1991" xr:uid="{E7664690-4DFD-433D-83FC-6ADA2CFE7B10}"/>
    <cellStyle name="SAPBEXHLevel0 4 36" xfId="2357" xr:uid="{CE42AA81-096D-41EA-A6DD-E6668D20D014}"/>
    <cellStyle name="SAPBEXHLevel0 4 37" xfId="2480" xr:uid="{D1451EFE-96C4-4F89-B8B8-CCD3F6FE0B9C}"/>
    <cellStyle name="SAPBEXHLevel0 4 38" xfId="2309" xr:uid="{8DCBA416-06B9-4463-8E9E-03F0A64F61CF}"/>
    <cellStyle name="SAPBEXHLevel0 4 39" xfId="1649" xr:uid="{135481E1-4451-4313-A0D7-31E62561BB06}"/>
    <cellStyle name="SAPBEXHLevel0 4 4" xfId="478" xr:uid="{9F8C6357-5069-4EFF-BF28-3A2B096BE86C}"/>
    <cellStyle name="SAPBEXHLevel0 4 5" xfId="528" xr:uid="{CAE5DA5C-7BB1-4987-A77A-C3229BDB8AE5}"/>
    <cellStyle name="SAPBEXHLevel0 4 6" xfId="577" xr:uid="{65DE132A-46BA-4168-A0B9-5880795AADA6}"/>
    <cellStyle name="SAPBEXHLevel0 4 7" xfId="625" xr:uid="{2C4788F8-77B9-4275-9995-87528569D58A}"/>
    <cellStyle name="SAPBEXHLevel0 4 8" xfId="671" xr:uid="{557BB13B-F9AF-454B-A66C-AF06C9C764A5}"/>
    <cellStyle name="SAPBEXHLevel0 4 9" xfId="710" xr:uid="{FBB395EE-1E15-4E71-9D5A-25017BD48AA6}"/>
    <cellStyle name="SAPBEXHLevel0 5" xfId="217" xr:uid="{8F00B486-0DB6-4BB2-BC0B-A42076372DED}"/>
    <cellStyle name="SAPBEXHLevel0 5 10" xfId="762" xr:uid="{3C638B77-4EB4-4265-93EB-5170EFC21C5D}"/>
    <cellStyle name="SAPBEXHLevel0 5 11" xfId="805" xr:uid="{BB43DDB8-F2AD-408A-A0E3-6C9D3586257A}"/>
    <cellStyle name="SAPBEXHLevel0 5 12" xfId="1169" xr:uid="{CA7BD2EC-FA5A-4C07-A16C-6813799808B1}"/>
    <cellStyle name="SAPBEXHLevel0 5 13" xfId="1354" xr:uid="{9C465EED-04B8-442E-BD27-7DE07AB06084}"/>
    <cellStyle name="SAPBEXHLevel0 5 14" xfId="1273" xr:uid="{41244065-27B9-42D0-83BC-08844A4973A0}"/>
    <cellStyle name="SAPBEXHLevel0 5 15" xfId="1280" xr:uid="{D79EADB0-95B6-45E4-B774-27197BB42A4D}"/>
    <cellStyle name="SAPBEXHLevel0 5 16" xfId="1284" xr:uid="{1FDB59D0-224A-4AF6-B7D3-F8D24C7EE857}"/>
    <cellStyle name="SAPBEXHLevel0 5 17" xfId="1309" xr:uid="{AB45B516-9863-49A9-AC31-2EF499A14AE4}"/>
    <cellStyle name="SAPBEXHLevel0 5 18" xfId="1333" xr:uid="{907EF21F-3D18-4746-AD8B-53AD0EC66C5B}"/>
    <cellStyle name="SAPBEXHLevel0 5 19" xfId="1435" xr:uid="{F047CA07-7B1F-41D0-9A84-A78BFB2B564D}"/>
    <cellStyle name="SAPBEXHLevel0 5 2" xfId="306" xr:uid="{EF851DBE-26E0-41D5-BBF3-DC423EDC86FE}"/>
    <cellStyle name="SAPBEXHLevel0 5 20" xfId="1562" xr:uid="{B297CB3A-EF57-4269-9DA6-EFACCF4298CA}"/>
    <cellStyle name="SAPBEXHLevel0 5 21" xfId="1884" xr:uid="{B4A1BBA0-CF23-4369-8527-D235A13E8BF5}"/>
    <cellStyle name="SAPBEXHLevel0 5 22" xfId="1885" xr:uid="{59E837A2-BE20-414C-8CF9-1D94D9F14EEB}"/>
    <cellStyle name="SAPBEXHLevel0 5 23" xfId="2222" xr:uid="{42BD110B-4B39-4202-9358-F709A2B11E5E}"/>
    <cellStyle name="SAPBEXHLevel0 5 24" xfId="1754" xr:uid="{7419B4CF-71E4-4B4F-8D83-1E1F03D9A398}"/>
    <cellStyle name="SAPBEXHLevel0 5 25" xfId="2241" xr:uid="{DD2B38C5-40D9-4B4F-857A-721586BDCF02}"/>
    <cellStyle name="SAPBEXHLevel0 5 26" xfId="1900" xr:uid="{CCBF5401-FDBC-4A9E-9359-4E73DC748BBD}"/>
    <cellStyle name="SAPBEXHLevel0 5 27" xfId="2124" xr:uid="{8E2DCCEB-8466-4781-9C4A-57FAAA653D97}"/>
    <cellStyle name="SAPBEXHLevel0 5 28" xfId="1833" xr:uid="{D34FEF54-7D25-4892-94FF-00D4FE7F3156}"/>
    <cellStyle name="SAPBEXHLevel0 5 29" xfId="2291" xr:uid="{EEAE19D1-4B8A-4CD3-B0C3-76D9ADC38A00}"/>
    <cellStyle name="SAPBEXHLevel0 5 3" xfId="444" xr:uid="{C89CE9DC-5885-4AAF-B1A9-3F3E43F24011}"/>
    <cellStyle name="SAPBEXHLevel0 5 30" xfId="1827" xr:uid="{8A29CE6A-EA0D-4DFA-A62A-D86328D741E0}"/>
    <cellStyle name="SAPBEXHLevel0 5 31" xfId="2065" xr:uid="{BAD3730C-68DD-4171-901B-6BA0994EC51B}"/>
    <cellStyle name="SAPBEXHLevel0 5 32" xfId="2071" xr:uid="{6DA18D56-54DE-4ACD-9B2B-CE0C1F41EA74}"/>
    <cellStyle name="SAPBEXHLevel0 5 33" xfId="1632" xr:uid="{89455EA0-E906-4DCF-B83F-DD0C347F315B}"/>
    <cellStyle name="SAPBEXHLevel0 5 34" xfId="2190" xr:uid="{2A274C4B-325A-43CD-A107-7DB366A3DB8F}"/>
    <cellStyle name="SAPBEXHLevel0 5 35" xfId="2483" xr:uid="{2347D71E-C398-445D-8F2D-57F13797E391}"/>
    <cellStyle name="SAPBEXHLevel0 5 36" xfId="2334" xr:uid="{FD2D700A-9F70-4156-9FFB-105C73D63CEF}"/>
    <cellStyle name="SAPBEXHLevel0 5 37" xfId="2052" xr:uid="{AD73A2E5-8474-4D3D-A7CE-1DA0741BBE03}"/>
    <cellStyle name="SAPBEXHLevel0 5 38" xfId="2160" xr:uid="{C7EDDC7E-FF0A-408A-A0CE-A74CA671F193}"/>
    <cellStyle name="SAPBEXHLevel0 5 39" xfId="1956" xr:uid="{59C04120-7A9F-49F6-A024-2876BBC8CBB8}"/>
    <cellStyle name="SAPBEXHLevel0 5 4" xfId="493" xr:uid="{CAF6CC0A-30FE-40B7-B818-24FA11C999AD}"/>
    <cellStyle name="SAPBEXHLevel0 5 5" xfId="543" xr:uid="{7261B2A5-076F-4815-9BCB-B2F216959969}"/>
    <cellStyle name="SAPBEXHLevel0 5 6" xfId="592" xr:uid="{7CD37DB7-83A8-4462-989F-E9724A8CF7F6}"/>
    <cellStyle name="SAPBEXHLevel0 5 7" xfId="640" xr:uid="{AD50F7A0-E63D-40BB-94ED-18DB02B4DB55}"/>
    <cellStyle name="SAPBEXHLevel0 5 8" xfId="686" xr:uid="{6584C086-6276-41AE-8209-5B694B9ACE0A}"/>
    <cellStyle name="SAPBEXHLevel0 5 9" xfId="724" xr:uid="{42219BF4-DC37-4D0E-8C7E-9DC6484AB66E}"/>
    <cellStyle name="SAPBEXHLevel0 6" xfId="823" xr:uid="{5ECD194E-74CB-4590-BBE3-58604AA4FF9B}"/>
    <cellStyle name="SAPBEXHLevel0 7" xfId="855" xr:uid="{87B4A125-83B4-4F6C-A413-AC18CE1165C1}"/>
    <cellStyle name="SAPBEXHLevel0 8" xfId="871" xr:uid="{EABED797-8766-4150-B432-0926CC965A30}"/>
    <cellStyle name="SAPBEXHLevel0 9" xfId="894" xr:uid="{101CF766-D8E3-4F3B-9279-7326BFE8ACF1}"/>
    <cellStyle name="SAPBEXHLevel0X" xfId="201" xr:uid="{D3F1D1E3-2C9F-40C1-81F9-17E4028F4995}"/>
    <cellStyle name="SAPBEXHLevel0X 2" xfId="244" xr:uid="{A2A1794F-1727-43D7-9804-BE9B0C5E9A07}"/>
    <cellStyle name="SAPBEXHLevel0X 2 10" xfId="507" xr:uid="{4B205451-9E9F-43B6-A15D-4A2F92BCB33B}"/>
    <cellStyle name="SAPBEXHLevel0X 2 11" xfId="783" xr:uid="{E7C1F000-7F0E-468D-B3FA-52858FD7B264}"/>
    <cellStyle name="SAPBEXHLevel0X 2 12" xfId="1146" xr:uid="{9A5DB403-82A5-4C9E-AF9E-BEB0113F13F3}"/>
    <cellStyle name="SAPBEXHLevel0X 2 13" xfId="1411" xr:uid="{8430A88D-85F8-4C99-931F-7009E66C50B4}"/>
    <cellStyle name="SAPBEXHLevel0X 2 14" xfId="1277" xr:uid="{56A81CA5-6824-469F-AF3C-807D46945B1D}"/>
    <cellStyle name="SAPBEXHLevel0X 2 15" xfId="1478" xr:uid="{BA23EC4E-DE29-4FB7-AA7B-C972954AA849}"/>
    <cellStyle name="SAPBEXHLevel0X 2 16" xfId="1506" xr:uid="{7F6306CF-E654-467F-BCC4-B26E8137ECCA}"/>
    <cellStyle name="SAPBEXHLevel0X 2 17" xfId="1527" xr:uid="{22D9961A-E18A-475F-BDA5-557AF722253E}"/>
    <cellStyle name="SAPBEXHLevel0X 2 18" xfId="1549" xr:uid="{D26CCF68-425E-427F-A838-38EFAB0939E7}"/>
    <cellStyle name="SAPBEXHLevel0X 2 19" xfId="1565" xr:uid="{5F6F1660-F0B8-401B-8FD9-4454516B4FF8}"/>
    <cellStyle name="SAPBEXHLevel0X 2 2" xfId="386" xr:uid="{CDBA7E4C-BBED-453D-801B-460079F750F0}"/>
    <cellStyle name="SAPBEXHLevel0X 2 20" xfId="1287" xr:uid="{CE7C2537-A689-4059-82D5-2BD26DE8AAF7}"/>
    <cellStyle name="SAPBEXHLevel0X 2 21" xfId="1817" xr:uid="{4C4809D5-671A-4BFE-98B7-99967E3E877A}"/>
    <cellStyle name="SAPBEXHLevel0X 2 22" xfId="1856" xr:uid="{68E31419-E306-4636-A893-9522D714BAFB}"/>
    <cellStyle name="SAPBEXHLevel0X 2 23" xfId="1966" xr:uid="{B5A60F92-9791-4734-AA47-2F9DC39FC9E9}"/>
    <cellStyle name="SAPBEXHLevel0X 2 24" xfId="1689" xr:uid="{676B1C57-994A-4257-994C-0D9C4620E10F}"/>
    <cellStyle name="SAPBEXHLevel0X 2 25" xfId="2173" xr:uid="{1DD083CA-B2D0-4F26-BAB9-25FD79FC7A48}"/>
    <cellStyle name="SAPBEXHLevel0X 2 26" xfId="2031" xr:uid="{3945EE48-0497-44C4-AFC9-9584C0BE26EC}"/>
    <cellStyle name="SAPBEXHLevel0X 2 27" xfId="1795" xr:uid="{ABD14310-FEFA-48D3-BE8B-975F26A353AD}"/>
    <cellStyle name="SAPBEXHLevel0X 2 28" xfId="1722" xr:uid="{B05F0AAD-6759-4DD3-8050-351EE6D87744}"/>
    <cellStyle name="SAPBEXHLevel0X 2 29" xfId="1860" xr:uid="{789F8C1A-F9E5-405A-B1F1-B7EC621C913F}"/>
    <cellStyle name="SAPBEXHLevel0X 2 3" xfId="406" xr:uid="{3FD38782-1284-4263-ACF9-77DFE75B9EA3}"/>
    <cellStyle name="SAPBEXHLevel0X 2 30" xfId="1957" xr:uid="{AD63B53E-37A8-4972-87AC-2439839302F4}"/>
    <cellStyle name="SAPBEXHLevel0X 2 31" xfId="2274" xr:uid="{07C27DEA-1AD3-4E74-8BF6-3AFCA1118B2C}"/>
    <cellStyle name="SAPBEXHLevel0X 2 32" xfId="1603" xr:uid="{E342D989-EADA-4334-B8B0-3E333CA29F6A}"/>
    <cellStyle name="SAPBEXHLevel0X 2 33" xfId="2113" xr:uid="{AF73B9A6-8957-4150-A1E1-4C55AAF56F08}"/>
    <cellStyle name="SAPBEXHLevel0X 2 34" xfId="2218" xr:uid="{4E94D2BC-0060-44B7-8679-69A69225E6DA}"/>
    <cellStyle name="SAPBEXHLevel0X 2 35" xfId="2000" xr:uid="{B57EA370-2D2D-4A6A-918C-AA945C93BEBF}"/>
    <cellStyle name="SAPBEXHLevel0X 2 36" xfId="1858" xr:uid="{42BD4C3C-97BC-4ABA-8272-3E9CC41D9315}"/>
    <cellStyle name="SAPBEXHLevel0X 2 37" xfId="2342" xr:uid="{44B6D5C3-C05A-447C-8091-1454778FE625}"/>
    <cellStyle name="SAPBEXHLevel0X 2 38" xfId="2021" xr:uid="{E06C92CA-D0BD-4C5C-AD2A-2E73A96B1AB6}"/>
    <cellStyle name="SAPBEXHLevel0X 2 39" xfId="1895" xr:uid="{6C7C9E27-E650-43E0-B13A-8CB79C2D2F5B}"/>
    <cellStyle name="SAPBEXHLevel0X 2 4" xfId="304" xr:uid="{96250D5E-A229-496A-B938-80B82CE76802}"/>
    <cellStyle name="SAPBEXHLevel0X 2 5" xfId="397" xr:uid="{85A5248B-680F-4024-B8CA-FAF1BFA0D1DD}"/>
    <cellStyle name="SAPBEXHLevel0X 2 6" xfId="351" xr:uid="{542D2A50-DEEE-4993-BEEF-434BF890435B}"/>
    <cellStyle name="SAPBEXHLevel0X 2 7" xfId="326" xr:uid="{A8305DF7-CCD0-4369-B259-400A900C407E}"/>
    <cellStyle name="SAPBEXHLevel0X 2 8" xfId="349" xr:uid="{B54FE2AA-5EB1-4771-AB5E-A3D512873AFC}"/>
    <cellStyle name="SAPBEXHLevel0X 2 9" xfId="458" xr:uid="{A0DDF332-0200-4633-B4E9-03D0059E711E}"/>
    <cellStyle name="SAPBEXHLevel0X 3" xfId="227" xr:uid="{439F73F6-1CDE-46F3-95BB-0F75C6AD316A}"/>
    <cellStyle name="SAPBEXHLevel0X 3 10" xfId="751" xr:uid="{0B0013E8-BA39-4660-AC2B-C136785A9713}"/>
    <cellStyle name="SAPBEXHLevel0X 3 11" xfId="794" xr:uid="{74AAD087-695B-4950-9588-E7D64E0D66D9}"/>
    <cellStyle name="SAPBEXHLevel0X 3 12" xfId="1157" xr:uid="{0F4846F5-3E66-41A2-BB34-F8E0919234C6}"/>
    <cellStyle name="SAPBEXHLevel0X 3 13" xfId="1376" xr:uid="{C02E7C30-79FA-4404-9E9E-47406DB22AA7}"/>
    <cellStyle name="SAPBEXHLevel0X 3 14" xfId="1303" xr:uid="{E5CD3CB5-0BAC-455E-90DD-67B4B46B2D22}"/>
    <cellStyle name="SAPBEXHLevel0X 3 15" xfId="1467" xr:uid="{8E2F6A2D-3152-4044-A8C5-1F10056D8711}"/>
    <cellStyle name="SAPBEXHLevel0X 3 16" xfId="1353" xr:uid="{7EA01B15-47FE-45BA-96BB-D96B283FCDF4}"/>
    <cellStyle name="SAPBEXHLevel0X 3 17" xfId="1302" xr:uid="{52CD7655-0A8B-438B-82F2-A9C8AADBE362}"/>
    <cellStyle name="SAPBEXHLevel0X 3 18" xfId="1386" xr:uid="{2CB159E9-A6AA-4E3F-95A0-34F41ACA1266}"/>
    <cellStyle name="SAPBEXHLevel0X 3 19" xfId="1447" xr:uid="{BE3FD799-37EC-4AA4-86D0-1FC93E97A132}"/>
    <cellStyle name="SAPBEXHLevel0X 3 2" xfId="381" xr:uid="{F8EBD9A5-6887-45C2-A67F-00B408EF9EB1}"/>
    <cellStyle name="SAPBEXHLevel0X 3 20" xfId="1535" xr:uid="{69F1E319-D090-448E-AC70-0666B1090634}"/>
    <cellStyle name="SAPBEXHLevel0X 3 21" xfId="2028" xr:uid="{C92D6650-4CE7-40A6-ADB1-D1FA678B3CC2}"/>
    <cellStyle name="SAPBEXHLevel0X 3 22" xfId="1659" xr:uid="{0E21EDF7-AFF5-44EA-A8FD-458B4150B9B5}"/>
    <cellStyle name="SAPBEXHLevel0X 3 23" xfId="2153" xr:uid="{F59F82E2-87BB-4AD3-A4AF-21EF01BEDC42}"/>
    <cellStyle name="SAPBEXHLevel0X 3 24" xfId="2245" xr:uid="{89A75443-AAA9-407F-A7F4-7881743FD601}"/>
    <cellStyle name="SAPBEXHLevel0X 3 25" xfId="1612" xr:uid="{403083F9-CFFB-4F39-A851-6DB76DB0B108}"/>
    <cellStyle name="SAPBEXHLevel0X 3 26" xfId="1989" xr:uid="{AD53D793-6784-48D1-B867-DC15E9F1467F}"/>
    <cellStyle name="SAPBEXHLevel0X 3 27" xfId="2187" xr:uid="{6AB76E87-C9C3-4937-9064-4EAB89A13A22}"/>
    <cellStyle name="SAPBEXHLevel0X 3 28" xfId="2156" xr:uid="{B68E8A15-5B68-460D-97D2-26586738BEC4}"/>
    <cellStyle name="SAPBEXHLevel0X 3 29" xfId="1668" xr:uid="{1C16DB53-8D32-462A-A0F2-7CAB704BD913}"/>
    <cellStyle name="SAPBEXHLevel0X 3 3" xfId="432" xr:uid="{04C2A5E0-1C53-40DA-A104-789E5E2568DF}"/>
    <cellStyle name="SAPBEXHLevel0X 3 30" xfId="2266" xr:uid="{BC50158C-4ED3-42BA-A890-25B0A32F96E4}"/>
    <cellStyle name="SAPBEXHLevel0X 3 31" xfId="2238" xr:uid="{6B7AF26D-68A3-464C-8DF3-92C2F2ABC483}"/>
    <cellStyle name="SAPBEXHLevel0X 3 32" xfId="1646" xr:uid="{7D41A43C-D1E4-425D-A51E-9A2D2B27EC26}"/>
    <cellStyle name="SAPBEXHLevel0X 3 33" xfId="2461" xr:uid="{23147DD6-01A7-4BD5-B422-CBE15B967083}"/>
    <cellStyle name="SAPBEXHLevel0X 3 34" xfId="2197" xr:uid="{9B12BB6F-406F-4B43-91CF-ABD2044C6ECA}"/>
    <cellStyle name="SAPBEXHLevel0X 3 35" xfId="2251" xr:uid="{50E2558D-EA52-4B33-9A9E-C844D6C300C2}"/>
    <cellStyle name="SAPBEXHLevel0X 3 36" xfId="1875" xr:uid="{786D6956-9492-4B8E-B33C-686DDAB1B61E}"/>
    <cellStyle name="SAPBEXHLevel0X 3 37" xfId="2495" xr:uid="{8D743467-895A-4751-8899-72405768AF66}"/>
    <cellStyle name="SAPBEXHLevel0X 3 38" xfId="2514" xr:uid="{96A23FD8-51AC-4475-ADE2-EB86CD19C655}"/>
    <cellStyle name="SAPBEXHLevel0X 3 39" xfId="2531" xr:uid="{634A8CAA-C6E4-4B14-8B95-B7C83DC32D35}"/>
    <cellStyle name="SAPBEXHLevel0X 3 4" xfId="481" xr:uid="{82BC201E-2AAA-4CA8-AC36-6F446985CA44}"/>
    <cellStyle name="SAPBEXHLevel0X 3 5" xfId="531" xr:uid="{0009B293-4B53-4074-A9C7-6EDCA56B70B8}"/>
    <cellStyle name="SAPBEXHLevel0X 3 6" xfId="580" xr:uid="{F506356E-CF46-4E9E-B5C1-AECD283BE394}"/>
    <cellStyle name="SAPBEXHLevel0X 3 7" xfId="628" xr:uid="{F32682FC-09D7-4DDA-A827-CCDE5AC6FB0F}"/>
    <cellStyle name="SAPBEXHLevel0X 3 8" xfId="674" xr:uid="{E035D966-A6BD-4184-9F8C-45A79FD55779}"/>
    <cellStyle name="SAPBEXHLevel0X 3 9" xfId="713" xr:uid="{D5227E16-BB93-4563-9EA8-2A26ECF1B7C4}"/>
    <cellStyle name="SAPBEXHLevel0X 4" xfId="232" xr:uid="{F6E86D47-D24D-4B84-9FF7-4B98A0FDA83E}"/>
    <cellStyle name="SAPBEXHLevel0X 4 10" xfId="753" xr:uid="{94543E73-110E-4D2D-962A-FF3FCDA5ED95}"/>
    <cellStyle name="SAPBEXHLevel0X 4 11" xfId="796" xr:uid="{997EBD1D-8F50-4834-903E-6742190FB3EA}"/>
    <cellStyle name="SAPBEXHLevel0X 4 12" xfId="1159" xr:uid="{734694D0-40F6-4508-B1D2-8D2646AD9D3B}"/>
    <cellStyle name="SAPBEXHLevel0X 4 13" xfId="1338" xr:uid="{7B6FBED3-B4B6-403D-9F38-DDE8A93A2176}"/>
    <cellStyle name="SAPBEXHLevel0X 4 14" xfId="1425" xr:uid="{41D1A13D-4920-40BA-8077-D89234C88145}"/>
    <cellStyle name="SAPBEXHLevel0X 4 15" xfId="1389" xr:uid="{F08B2028-FFCB-4176-AE66-AD686E41F29D}"/>
    <cellStyle name="SAPBEXHLevel0X 4 16" xfId="1450" xr:uid="{9E89C46A-66AA-4964-8462-A6759DDE9C84}"/>
    <cellStyle name="SAPBEXHLevel0X 4 17" xfId="1468" xr:uid="{0CE5766B-679B-4095-A2CF-0D53210DE877}"/>
    <cellStyle name="SAPBEXHLevel0X 4 18" xfId="1444" xr:uid="{C16EA5B4-E7DF-49C3-B698-52C93E8D6484}"/>
    <cellStyle name="SAPBEXHLevel0X 4 19" xfId="1283" xr:uid="{ED247B3B-1269-46F3-A4FC-1730BB6D052E}"/>
    <cellStyle name="SAPBEXHLevel0X 4 2" xfId="385" xr:uid="{0277F1C1-809F-4FA5-8A3E-B638E187D024}"/>
    <cellStyle name="SAPBEXHLevel0X 4 20" xfId="1574" xr:uid="{7DFD2128-2EFE-425D-84FD-CAB0D4ED4396}"/>
    <cellStyle name="SAPBEXHLevel0X 4 21" xfId="1625" xr:uid="{C77FF675-5473-4B01-AF46-2619DC95D735}"/>
    <cellStyle name="SAPBEXHLevel0X 4 22" xfId="1938" xr:uid="{AD0DC0C9-F710-4E94-B5FB-54F5CEA1A3D8}"/>
    <cellStyle name="SAPBEXHLevel0X 4 23" xfId="1930" xr:uid="{58FE0319-6B51-44A3-8B40-DE016DD095C7}"/>
    <cellStyle name="SAPBEXHLevel0X 4 24" xfId="2019" xr:uid="{CF8A9973-E670-471E-BB56-CE60DBFE3B5F}"/>
    <cellStyle name="SAPBEXHLevel0X 4 25" xfId="2305" xr:uid="{F9C3801E-DF8D-4588-965A-E0BB8B681D35}"/>
    <cellStyle name="SAPBEXHLevel0X 4 26" xfId="2304" xr:uid="{8EB58792-D60C-40E6-8ACD-F9CE77126F56}"/>
    <cellStyle name="SAPBEXHLevel0X 4 27" xfId="1691" xr:uid="{D0F8BAEC-2E9C-4787-A923-0A0A15C5E19C}"/>
    <cellStyle name="SAPBEXHLevel0X 4 28" xfId="2223" xr:uid="{FEE75418-3354-4131-BD44-FB26E8485A6E}"/>
    <cellStyle name="SAPBEXHLevel0X 4 29" xfId="1783" xr:uid="{A1381197-9CD3-41DC-923A-D5B075F07F5D}"/>
    <cellStyle name="SAPBEXHLevel0X 4 3" xfId="434" xr:uid="{E6E8A38F-2B73-4175-8FBE-BC51B74EF8A8}"/>
    <cellStyle name="SAPBEXHLevel0X 4 30" xfId="2150" xr:uid="{62572C7C-C042-4372-8C05-24F71888E987}"/>
    <cellStyle name="SAPBEXHLevel0X 4 31" xfId="2363" xr:uid="{D93B2C57-C4B2-44F5-8C49-253EB2C77788}"/>
    <cellStyle name="SAPBEXHLevel0X 4 32" xfId="2470" xr:uid="{25025991-B3E1-4FEB-B952-92C63EA76083}"/>
    <cellStyle name="SAPBEXHLevel0X 4 33" xfId="2423" xr:uid="{8DB40049-A935-4B18-9146-1D72244B8A20}"/>
    <cellStyle name="SAPBEXHLevel0X 4 34" xfId="2163" xr:uid="{9E5DBB7B-4E75-4BB1-84FF-2F0E18660C1F}"/>
    <cellStyle name="SAPBEXHLevel0X 4 35" xfId="1790" xr:uid="{0684E739-8B22-4A10-97BA-9FEC73B8F67F}"/>
    <cellStyle name="SAPBEXHLevel0X 4 36" xfId="1648" xr:uid="{3B99ED47-991F-4EA1-8C88-CBCE1B0F9008}"/>
    <cellStyle name="SAPBEXHLevel0X 4 37" xfId="1701" xr:uid="{B835F09A-D92E-4A42-904B-B679B074DBA0}"/>
    <cellStyle name="SAPBEXHLevel0X 4 38" xfId="2455" xr:uid="{E543D602-9290-4C11-9C7D-253EB2154C21}"/>
    <cellStyle name="SAPBEXHLevel0X 4 39" xfId="1775" xr:uid="{309A57A9-3436-4D2B-B76F-761629ED6EFD}"/>
    <cellStyle name="SAPBEXHLevel0X 4 4" xfId="483" xr:uid="{4A24DC4A-A47C-4BD0-8A01-FDD21D5393A3}"/>
    <cellStyle name="SAPBEXHLevel0X 4 5" xfId="533" xr:uid="{1A78AF4B-E59F-4974-856E-A1330EDD5BFF}"/>
    <cellStyle name="SAPBEXHLevel0X 4 6" xfId="582" xr:uid="{D2590389-CC95-4717-B425-F4B95704B674}"/>
    <cellStyle name="SAPBEXHLevel0X 4 7" xfId="630" xr:uid="{B375E2B2-5269-4922-8FF0-5277C71D0676}"/>
    <cellStyle name="SAPBEXHLevel0X 4 8" xfId="676" xr:uid="{71800AB0-4A79-4DD1-B742-98BEC0241719}"/>
    <cellStyle name="SAPBEXHLevel0X 4 9" xfId="715" xr:uid="{13E6E2C0-7F88-4180-A2EB-F3B1A36A4862}"/>
    <cellStyle name="SAPBEXHLevel0X 5" xfId="262" xr:uid="{F875FD92-03A5-44D5-A530-BB96FBC8A83E}"/>
    <cellStyle name="SAPBEXHLevel0X 5 10" xfId="764" xr:uid="{33A9A4A7-0C7B-42B3-A40C-1A7DCD1E54D1}"/>
    <cellStyle name="SAPBEXHLevel0X 5 11" xfId="807" xr:uid="{C9D959A7-D329-40C6-8786-248E19E618CE}"/>
    <cellStyle name="SAPBEXHLevel0X 5 12" xfId="1171" xr:uid="{8356D5E8-7482-43FE-A8CE-FB99B26B74DA}"/>
    <cellStyle name="SAPBEXHLevel0X 5 13" xfId="1314" xr:uid="{3D6A759A-3F13-4393-A97A-66A3531718DB}"/>
    <cellStyle name="SAPBEXHLevel0X 5 14" xfId="1462" xr:uid="{92556F66-A0DF-4591-A5BA-E8C0C10B28BA}"/>
    <cellStyle name="SAPBEXHLevel0X 5 15" xfId="1501" xr:uid="{9CEFD1EB-6F91-47AC-B5FD-769A3DD3E7C6}"/>
    <cellStyle name="SAPBEXHLevel0X 5 16" xfId="1522" xr:uid="{F5264A3F-2BB5-43D9-B71E-AE91D91588F3}"/>
    <cellStyle name="SAPBEXHLevel0X 5 17" xfId="1543" xr:uid="{A03285C8-AC99-420D-A93E-6BEB0030E489}"/>
    <cellStyle name="SAPBEXHLevel0X 5 18" xfId="1561" xr:uid="{BEA88055-5E2A-4F01-A6E4-EAC8C4FEF75B}"/>
    <cellStyle name="SAPBEXHLevel0X 5 19" xfId="1573" xr:uid="{83B5F259-3194-42CF-9DEB-C4CF56B9F9F7}"/>
    <cellStyle name="SAPBEXHLevel0X 5 2" xfId="400" xr:uid="{7103E558-421F-4BE2-83DC-A12DB8F8E408}"/>
    <cellStyle name="SAPBEXHLevel0X 5 20" xfId="1460" xr:uid="{FD94EFEB-A22F-41C4-95D4-33E5BB4AA318}"/>
    <cellStyle name="SAPBEXHLevel0X 5 21" xfId="2080" xr:uid="{44E1E7F7-671F-4BB4-81A8-6F4A02052A57}"/>
    <cellStyle name="SAPBEXHLevel0X 5 22" xfId="2087" xr:uid="{047B8732-311B-42EC-8B44-5D758553339A}"/>
    <cellStyle name="SAPBEXHLevel0X 5 23" xfId="2046" xr:uid="{6430C353-B7CC-4E43-B49C-7635C3960407}"/>
    <cellStyle name="SAPBEXHLevel0X 5 24" xfId="1801" xr:uid="{66C3B069-2897-4603-B627-8B48635A1A39}"/>
    <cellStyle name="SAPBEXHLevel0X 5 25" xfId="1905" xr:uid="{3D65FEAA-38A2-4922-8CE8-CC1D8066E53B}"/>
    <cellStyle name="SAPBEXHLevel0X 5 26" xfId="1709" xr:uid="{389DED33-672E-456F-807F-E6D06C5C5E19}"/>
    <cellStyle name="SAPBEXHLevel0X 5 27" xfId="2364" xr:uid="{503E4338-49C6-4AE9-8E0E-1BB6BA697030}"/>
    <cellStyle name="SAPBEXHLevel0X 5 28" xfId="2389" xr:uid="{10133A18-F2B7-4399-BD9D-BD68701E83B7}"/>
    <cellStyle name="SAPBEXHLevel0X 5 29" xfId="2418" xr:uid="{DF148202-35A6-4812-9210-F19220519A1A}"/>
    <cellStyle name="SAPBEXHLevel0X 5 3" xfId="446" xr:uid="{4DAC61F0-0776-48C4-9FCF-C51644390FE8}"/>
    <cellStyle name="SAPBEXHLevel0X 5 30" xfId="2444" xr:uid="{25F10A04-B66F-4E3F-ACF4-EDD625766F59}"/>
    <cellStyle name="SAPBEXHLevel0X 5 31" xfId="2430" xr:uid="{5BA68BB0-670B-4DF7-87CF-96424BEF418F}"/>
    <cellStyle name="SAPBEXHLevel0X 5 32" xfId="1661" xr:uid="{01ED0464-7F0E-4E2E-90BC-8955E6202572}"/>
    <cellStyle name="SAPBEXHLevel0X 5 33" xfId="2508" xr:uid="{659C04CF-3645-49FE-A860-0151140816A8}"/>
    <cellStyle name="SAPBEXHLevel0X 5 34" xfId="2526" xr:uid="{AB7AE60E-8D34-42B0-8560-06C265886A84}"/>
    <cellStyle name="SAPBEXHLevel0X 5 35" xfId="2543" xr:uid="{277D84DF-AB24-4583-8A66-ECE40EA966CD}"/>
    <cellStyle name="SAPBEXHLevel0X 5 36" xfId="2556" xr:uid="{C4C5E064-FFBF-45EE-81F8-AE1620C28A8D}"/>
    <cellStyle name="SAPBEXHLevel0X 5 37" xfId="2567" xr:uid="{FE28F5F0-7270-490C-AE3F-C4D999DCCCFC}"/>
    <cellStyle name="SAPBEXHLevel0X 5 38" xfId="2577" xr:uid="{448C10E8-3C2B-400E-9EDE-808CFF6E8D67}"/>
    <cellStyle name="SAPBEXHLevel0X 5 39" xfId="2582" xr:uid="{61C5D2AE-0356-4BC3-B89F-EF687101DA21}"/>
    <cellStyle name="SAPBEXHLevel0X 5 4" xfId="495" xr:uid="{6FCA9710-F1DE-432F-998C-542C0073DFD7}"/>
    <cellStyle name="SAPBEXHLevel0X 5 5" xfId="545" xr:uid="{C602BFB5-3663-4CCE-812A-7046F54DD73F}"/>
    <cellStyle name="SAPBEXHLevel0X 5 6" xfId="594" xr:uid="{58835650-817E-4BBC-83DF-F94FDCB64F88}"/>
    <cellStyle name="SAPBEXHLevel0X 5 7" xfId="642" xr:uid="{434367F1-DB9E-4F28-B469-18D59D93C327}"/>
    <cellStyle name="SAPBEXHLevel0X 5 8" xfId="688" xr:uid="{44927353-5522-4BCB-AB84-E8169CDB33F0}"/>
    <cellStyle name="SAPBEXHLevel0X 5 9" xfId="726" xr:uid="{7649917B-1CFE-42CB-B216-8458E2415016}"/>
    <cellStyle name="SAPBEXHLevel0X 6" xfId="2855" xr:uid="{54699134-A2D7-4783-9494-64B5B837E047}"/>
    <cellStyle name="SAPBEXHLevel1" xfId="84" xr:uid="{305E9D07-AE84-429A-BEDB-2E2904016D97}"/>
    <cellStyle name="SAPBEXHLevel1 10" xfId="1030" xr:uid="{65BC52D7-E35F-472B-8DFE-E4232B097D16}"/>
    <cellStyle name="SAPBEXHLevel1 11" xfId="1046" xr:uid="{9D7C802C-528F-4602-B5CF-FC9D1B041117}"/>
    <cellStyle name="SAPBEXHLevel1 12" xfId="2638" xr:uid="{1169F27B-ECFF-4A0C-8617-D465495F916F}"/>
    <cellStyle name="SAPBEXHLevel1 13" xfId="1059" xr:uid="{DC1791E2-C08A-444C-BE87-C727814F2A5A}"/>
    <cellStyle name="SAPBEXHLevel1 14" xfId="2856" xr:uid="{32776D93-C585-4738-BEA0-A3C6DA667F77}"/>
    <cellStyle name="SAPBEXHLevel1 2" xfId="248" xr:uid="{D351C19F-6847-4CFD-936F-F54A4649DDDF}"/>
    <cellStyle name="SAPBEXHLevel1 2 10" xfId="638" xr:uid="{AB86CC0A-9016-49E4-BE91-6C456082EAAB}"/>
    <cellStyle name="SAPBEXHLevel1 2 11" xfId="784" xr:uid="{0753EC90-BE20-45D3-ACC9-8ABE7B149A7F}"/>
    <cellStyle name="SAPBEXHLevel1 2 12" xfId="835" xr:uid="{F7F5E3FA-4F4F-453D-AEDC-6FDE37B14945}"/>
    <cellStyle name="SAPBEXHLevel1 2 12 2" xfId="1147" xr:uid="{FA9C8F8F-ABE4-456A-A244-8303C5A68DAA}"/>
    <cellStyle name="SAPBEXHLevel1 2 12 3" xfId="2602" xr:uid="{04A0646F-C6C5-4CCC-A10D-60616F9ED395}"/>
    <cellStyle name="SAPBEXHLevel1 2 12 4" xfId="2606" xr:uid="{6EF06AFB-9033-480B-9B32-6B1118396EDF}"/>
    <cellStyle name="SAPBEXHLevel1 2 12 5" xfId="2707" xr:uid="{E34461E9-5934-4BEB-97A2-54A32AC27B54}"/>
    <cellStyle name="SAPBEXHLevel1 2 13" xfId="856" xr:uid="{93DC6F31-9B6E-4B65-886B-7CD1535E3FBF}"/>
    <cellStyle name="SAPBEXHLevel1 2 13 2" xfId="1383" xr:uid="{386C143D-375B-4D44-8B12-95D1655A1725}"/>
    <cellStyle name="SAPBEXHLevel1 2 13 3" xfId="2639" xr:uid="{4E8D2F1E-F3C0-441C-A3E3-12BF180930D8}"/>
    <cellStyle name="SAPBEXHLevel1 2 13 4" xfId="1089" xr:uid="{A2D46EB3-4734-4815-AE6E-C044839AE426}"/>
    <cellStyle name="SAPBEXHLevel1 2 13 5" xfId="2681" xr:uid="{39FF4275-7F37-4095-82D5-889F215D84D9}"/>
    <cellStyle name="SAPBEXHLevel1 2 14" xfId="877" xr:uid="{609961FE-4272-4321-8203-CDE7A7BBC472}"/>
    <cellStyle name="SAPBEXHLevel1 2 14 2" xfId="1422" xr:uid="{A2D0C452-1841-4AA7-8764-C7477543FFBD}"/>
    <cellStyle name="SAPBEXHLevel1 2 14 3" xfId="2644" xr:uid="{B3DC15E4-8671-4C6A-9428-25A18BAD1230}"/>
    <cellStyle name="SAPBEXHLevel1 2 14 4" xfId="1095" xr:uid="{3CBEF0A4-5DAC-48AF-A5BB-1168102030D5}"/>
    <cellStyle name="SAPBEXHLevel1 2 14 5" xfId="2673" xr:uid="{B61D4C55-3D7A-48F3-80D6-04811E0D6637}"/>
    <cellStyle name="SAPBEXHLevel1 2 15" xfId="910" xr:uid="{193E735E-53DA-4C06-AFC5-35F46F1AC02C}"/>
    <cellStyle name="SAPBEXHLevel1 2 15 2" xfId="1167" xr:uid="{D95B8958-90D3-4A5C-82A5-DC1A36D50E84}"/>
    <cellStyle name="SAPBEXHLevel1 2 15 3" xfId="2607" xr:uid="{E596D702-5E94-41C7-B326-174B6F2326A3}"/>
    <cellStyle name="SAPBEXHLevel1 2 15 4" xfId="1075" xr:uid="{B683C988-1938-4F5C-99BF-97516FE6DD4D}"/>
    <cellStyle name="SAPBEXHLevel1 2 15 5" xfId="2676" xr:uid="{E467874D-FA4B-4CDC-90B6-995B5BFD8C25}"/>
    <cellStyle name="SAPBEXHLevel1 2 16" xfId="1038" xr:uid="{2E65B71C-FFA1-485E-9F73-6E05FFA544B5}"/>
    <cellStyle name="SAPBEXHLevel1 2 16 2" xfId="1402" xr:uid="{FACF9C93-3A4C-4FB7-8D94-68DF5217187B}"/>
    <cellStyle name="SAPBEXHLevel1 2 16 3" xfId="2641" xr:uid="{E56D14D4-0CC2-45F2-9C20-51E2CC3D117B}"/>
    <cellStyle name="SAPBEXHLevel1 2 16 4" xfId="2685" xr:uid="{E70660E8-5E9D-4DF7-B362-1BA35CBBE009}"/>
    <cellStyle name="SAPBEXHLevel1 2 16 5" xfId="2589" xr:uid="{C66D52C8-EB1F-46F1-AD59-E3B09432CCF8}"/>
    <cellStyle name="SAPBEXHLevel1 2 17" xfId="1451" xr:uid="{D7C3E8DB-44E5-454F-877A-516FB039D384}"/>
    <cellStyle name="SAPBEXHLevel1 2 18" xfId="1126" xr:uid="{4FC64963-C3E2-4336-BF9B-88F4FE5BE227}"/>
    <cellStyle name="SAPBEXHLevel1 2 19" xfId="1205" xr:uid="{6EF0EC53-CC70-4008-9A1C-C562C13972FE}"/>
    <cellStyle name="SAPBEXHLevel1 2 2" xfId="240" xr:uid="{6FEB61D9-0C5B-407D-9358-3358C85434BB}"/>
    <cellStyle name="SAPBEXHLevel1 2 2 10" xfId="2671" xr:uid="{8CE9A5D6-AB07-457E-B9BF-60336004DCE1}"/>
    <cellStyle name="SAPBEXHLevel1 2 2 2" xfId="341" xr:uid="{E61ABEF9-D7D5-4590-98E1-EC49B03C7073}"/>
    <cellStyle name="SAPBEXHLevel1 2 2 3" xfId="841" xr:uid="{74C63E47-1341-4EC8-A7C6-39F774725E5E}"/>
    <cellStyle name="SAPBEXHLevel1 2 2 4" xfId="860" xr:uid="{ACF8952A-1E5B-4569-B542-8152A7307DDB}"/>
    <cellStyle name="SAPBEXHLevel1 2 2 5" xfId="881" xr:uid="{8C614C33-3E30-498B-956D-AE57DC122D27}"/>
    <cellStyle name="SAPBEXHLevel1 2 2 6" xfId="915" xr:uid="{1550157B-8662-47BF-8967-B6CBE1C8365C}"/>
    <cellStyle name="SAPBEXHLevel1 2 2 7" xfId="1054" xr:uid="{2DCB9351-43E8-4D18-BFCE-62D549B0428E}"/>
    <cellStyle name="SAPBEXHLevel1 2 2 8" xfId="1072" xr:uid="{618ACA46-251D-474D-B713-1CFC0A8F9931}"/>
    <cellStyle name="SAPBEXHLevel1 2 2 9" xfId="2719" xr:uid="{A2917A84-FD3C-4295-BE9E-10226B66F1EA}"/>
    <cellStyle name="SAPBEXHLevel1 2 20" xfId="1274" xr:uid="{91B9F5D5-5338-492E-9843-AD17FE4F5959}"/>
    <cellStyle name="SAPBEXHLevel1 2 21" xfId="1859" xr:uid="{8FCBD628-7A22-4352-A5BC-33CB0E3257B3}"/>
    <cellStyle name="SAPBEXHLevel1 2 22" xfId="1857" xr:uid="{23B3760C-FF93-44C2-910C-9D2A92A87F05}"/>
    <cellStyle name="SAPBEXHLevel1 2 23" xfId="2237" xr:uid="{382C17C8-826E-4E7E-9599-92F1B506FE55}"/>
    <cellStyle name="SAPBEXHLevel1 2 24" xfId="1903" xr:uid="{2F605107-8492-4289-8CF1-9D573D1B5A62}"/>
    <cellStyle name="SAPBEXHLevel1 2 25" xfId="2252" xr:uid="{1E27EDD2-2980-47DF-A4A2-12C853684C7D}"/>
    <cellStyle name="SAPBEXHLevel1 2 26" xfId="1611" xr:uid="{EAC904CD-33A2-452D-AE26-65C921B1876A}"/>
    <cellStyle name="SAPBEXHLevel1 2 27" xfId="2119" xr:uid="{72A26249-1D0F-4853-A1E0-46B19396DDAA}"/>
    <cellStyle name="SAPBEXHLevel1 2 28" xfId="2022" xr:uid="{7790D16E-88B6-4933-9771-A5925CB3DC1B}"/>
    <cellStyle name="SAPBEXHLevel1 2 29" xfId="1602" xr:uid="{D0631C2E-73F4-4DBB-BA28-86078E93EB98}"/>
    <cellStyle name="SAPBEXHLevel1 2 3" xfId="338" xr:uid="{553A8CB6-A56A-45ED-A5FB-B7E9FC1B32B8}"/>
    <cellStyle name="SAPBEXHLevel1 2 30" xfId="1636" xr:uid="{AEFD1E8D-BC06-48BD-9803-3D36A4A85008}"/>
    <cellStyle name="SAPBEXHLevel1 2 31" xfId="2195" xr:uid="{3BF50E00-19FB-4B45-86C7-874188374E13}"/>
    <cellStyle name="SAPBEXHLevel1 2 32" xfId="1843" xr:uid="{662AF9BA-C369-4D30-8663-C4E392CB72CC}"/>
    <cellStyle name="SAPBEXHLevel1 2 33" xfId="1718" xr:uid="{0B5AE043-A393-416F-A96F-709244BD0DAB}"/>
    <cellStyle name="SAPBEXHLevel1 2 34" xfId="2204" xr:uid="{DF3FD2B7-456B-4F65-92F0-371E52628F74}"/>
    <cellStyle name="SAPBEXHLevel1 2 35" xfId="2398" xr:uid="{1461241B-B941-49F0-805D-2E468A09833C}"/>
    <cellStyle name="SAPBEXHLevel1 2 36" xfId="1675" xr:uid="{065162FF-444E-4579-A138-7ED4F7576302}"/>
    <cellStyle name="SAPBEXHLevel1 2 37" xfId="2510" xr:uid="{DB1BD683-86AC-4543-917B-4725A81BD7B7}"/>
    <cellStyle name="SAPBEXHLevel1 2 38" xfId="2528" xr:uid="{77698F42-18B7-4B8C-95CD-B16669189513}"/>
    <cellStyle name="SAPBEXHLevel1 2 39" xfId="2545" xr:uid="{3BA5BA05-D25D-48F1-BE12-C3EB65957DF8}"/>
    <cellStyle name="SAPBEXHLevel1 2 4" xfId="307" xr:uid="{1F8E89C1-7D8B-46ED-A29F-19A701C085A5}"/>
    <cellStyle name="SAPBEXHLevel1 2 40" xfId="1106" xr:uid="{E11EC41E-3742-4200-820B-0F01F16D8499}"/>
    <cellStyle name="SAPBEXHLevel1 2 41" xfId="2634" xr:uid="{62594345-A295-4520-9D85-671B4E85D14D}"/>
    <cellStyle name="SAPBEXHLevel1 2 42" xfId="1042" xr:uid="{D0A78581-6A45-4402-B665-5389CDACB68E}"/>
    <cellStyle name="SAPBEXHLevel1 2 5" xfId="363" xr:uid="{08DD792A-09B1-4CA3-8222-73103D7A11E8}"/>
    <cellStyle name="SAPBEXHLevel1 2 6" xfId="442" xr:uid="{943763E2-D922-4E83-A8DC-067F76D7433D}"/>
    <cellStyle name="SAPBEXHLevel1 2 7" xfId="491" xr:uid="{DBF08FAE-5EAA-49A9-9A5B-6E7FD1815F4F}"/>
    <cellStyle name="SAPBEXHLevel1 2 8" xfId="541" xr:uid="{16D6D7EC-440A-49D6-9EBC-0D754FDC2C00}"/>
    <cellStyle name="SAPBEXHLevel1 2 9" xfId="590" xr:uid="{684B8B47-CC9C-47EF-95ED-0634FCB9CA23}"/>
    <cellStyle name="SAPBEXHLevel1 3" xfId="148" xr:uid="{20F52A1B-AF48-429C-80E2-91F042A7202D}"/>
    <cellStyle name="SAPBEXHLevel1 3 10" xfId="755" xr:uid="{9AFEA0B9-DC56-47F8-B6A4-5E4EA549C425}"/>
    <cellStyle name="SAPBEXHLevel1 3 11" xfId="798" xr:uid="{75D3AD82-838A-4486-8C41-F42CDF4A56A7}"/>
    <cellStyle name="SAPBEXHLevel1 3 12" xfId="1161" xr:uid="{7C78838B-DF37-4B20-8273-7CEC069730E2}"/>
    <cellStyle name="SAPBEXHLevel1 3 13" xfId="1301" xr:uid="{E2B30C77-6C5D-4B85-B7F8-DE167007E930}"/>
    <cellStyle name="SAPBEXHLevel1 3 14" xfId="1119" xr:uid="{A9C58CD9-511E-4301-9578-003556B2873B}"/>
    <cellStyle name="SAPBEXHLevel1 3 15" xfId="1129" xr:uid="{C86B3465-F21D-48F5-BB24-31D56E2B0055}"/>
    <cellStyle name="SAPBEXHLevel1 3 16" xfId="1179" xr:uid="{91133382-1B0D-4182-AF26-0AAD6ADC7D88}"/>
    <cellStyle name="SAPBEXHLevel1 3 17" xfId="1348" xr:uid="{CD3FB459-C0D8-4C55-8CCE-4BF4471028FA}"/>
    <cellStyle name="SAPBEXHLevel1 3 18" xfId="1218" xr:uid="{D76B1C0C-7B9F-4D73-A4FF-602FFB419764}"/>
    <cellStyle name="SAPBEXHLevel1 3 19" xfId="1247" xr:uid="{19072088-3547-4B10-84E5-48C6DD162923}"/>
    <cellStyle name="SAPBEXHLevel1 3 2" xfId="375" xr:uid="{7BCBEFAA-BDA2-49AF-BEA2-3B79D9EAFF80}"/>
    <cellStyle name="SAPBEXHLevel1 3 20" xfId="1577" xr:uid="{187F5D28-9680-47F9-B0C2-AF75B36716A8}"/>
    <cellStyle name="SAPBEXHLevel1 3 21" xfId="1747" xr:uid="{82470200-9AF7-40FE-8792-2FD7092941A4}"/>
    <cellStyle name="SAPBEXHLevel1 3 22" xfId="2002" xr:uid="{E6AE5DBB-A468-4FD0-BF97-4DCC93D7D329}"/>
    <cellStyle name="SAPBEXHLevel1 3 23" xfId="2077" xr:uid="{5D191D2D-87B0-4503-8797-3F1DC6AE7176}"/>
    <cellStyle name="SAPBEXHLevel1 3 24" xfId="1624" xr:uid="{7EEBFEBC-75DC-4039-87E7-99F914B94AEB}"/>
    <cellStyle name="SAPBEXHLevel1 3 25" xfId="2152" xr:uid="{EB9727BC-DDAB-42FE-A509-968D63D9CBFD}"/>
    <cellStyle name="SAPBEXHLevel1 3 26" xfId="1734" xr:uid="{3335333F-A5E6-454C-817B-274C0C024C7A}"/>
    <cellStyle name="SAPBEXHLevel1 3 27" xfId="2086" xr:uid="{AFCCAF63-A50F-4C2B-9518-616176072FAE}"/>
    <cellStyle name="SAPBEXHLevel1 3 28" xfId="1703" xr:uid="{2A0E093C-9655-426E-8C3B-355EB081F562}"/>
    <cellStyle name="SAPBEXHLevel1 3 29" xfId="1704" xr:uid="{32359200-5334-4DC1-B131-90E7E17D45ED}"/>
    <cellStyle name="SAPBEXHLevel1 3 3" xfId="436" xr:uid="{0EF9FF7F-79D6-4D41-BAE1-A4B2E42A85EC}"/>
    <cellStyle name="SAPBEXHLevel1 3 30" xfId="1735" xr:uid="{4601F8B3-095A-473E-9FCB-A349EA9E2A17}"/>
    <cellStyle name="SAPBEXHLevel1 3 31" xfId="1815" xr:uid="{42CB72B3-779D-4F40-BEF3-FD6B65B9DA05}"/>
    <cellStyle name="SAPBEXHLevel1 3 32" xfId="2330" xr:uid="{D713007F-CF31-4C30-93A8-944011046B36}"/>
    <cellStyle name="SAPBEXHLevel1 3 33" xfId="1853" xr:uid="{E86BF5BB-1EC8-4A26-A403-46292107FEB6}"/>
    <cellStyle name="SAPBEXHLevel1 3 34" xfId="2404" xr:uid="{06211932-3145-463E-9503-2DE756E90DEA}"/>
    <cellStyle name="SAPBEXHLevel1 3 35" xfId="2482" xr:uid="{F68569E3-2A2C-40A4-9975-B55A90CD729B}"/>
    <cellStyle name="SAPBEXHLevel1 3 36" xfId="2025" xr:uid="{327FED92-9FDD-4D75-B514-18CC8F28A892}"/>
    <cellStyle name="SAPBEXHLevel1 3 37" xfId="2328" xr:uid="{1DB34438-6C01-4541-98EA-C26F4592AE23}"/>
    <cellStyle name="SAPBEXHLevel1 3 38" xfId="2459" xr:uid="{1096D86C-E4DB-494E-9870-833FC480E1BE}"/>
    <cellStyle name="SAPBEXHLevel1 3 39" xfId="2406" xr:uid="{90303C68-F316-4F75-9B48-C66FD16288B4}"/>
    <cellStyle name="SAPBEXHLevel1 3 4" xfId="485" xr:uid="{9EF0D109-F44F-49C5-AF7C-9415C2428B50}"/>
    <cellStyle name="SAPBEXHLevel1 3 5" xfId="535" xr:uid="{361F6E41-CCBC-4B47-8058-8BA477395F95}"/>
    <cellStyle name="SAPBEXHLevel1 3 6" xfId="584" xr:uid="{E4DFD915-4CC1-4037-BA5F-711DD8743B49}"/>
    <cellStyle name="SAPBEXHLevel1 3 7" xfId="632" xr:uid="{2BB1BAFD-B88F-43BE-8E1C-9A90EB182CE8}"/>
    <cellStyle name="SAPBEXHLevel1 3 8" xfId="678" xr:uid="{298457E7-B475-41A4-BC62-F29015E845DE}"/>
    <cellStyle name="SAPBEXHLevel1 3 9" xfId="717" xr:uid="{84957DDC-EDF4-4528-ABC7-F9FFB4AA93CC}"/>
    <cellStyle name="SAPBEXHLevel1 4" xfId="264" xr:uid="{4C03338A-35ED-4834-A44F-8509B3C98A70}"/>
    <cellStyle name="SAPBEXHLevel1 4 10" xfId="766" xr:uid="{8B5FFF50-7759-459E-A98E-CE06F2C3CB4C}"/>
    <cellStyle name="SAPBEXHLevel1 4 11" xfId="809" xr:uid="{E8CD48D2-1800-40A9-9CDF-734A09D9D109}"/>
    <cellStyle name="SAPBEXHLevel1 4 12" xfId="1173" xr:uid="{83D7C817-8B21-45CB-AA3F-B19FE195E61A}"/>
    <cellStyle name="SAPBEXHLevel1 4 13" xfId="1275" xr:uid="{494B1159-D3AB-4041-8BBD-71F23A3D2E6E}"/>
    <cellStyle name="SAPBEXHLevel1 4 14" xfId="1191" xr:uid="{B677FE35-78F9-4EAC-BF83-DE6C58E16E97}"/>
    <cellStyle name="SAPBEXHLevel1 4 15" xfId="1293" xr:uid="{B49601E6-76E5-4D41-997D-DF7EF422C327}"/>
    <cellStyle name="SAPBEXHLevel1 4 16" xfId="1476" xr:uid="{78E455AD-BBCB-4856-B920-4378C40D1A76}"/>
    <cellStyle name="SAPBEXHLevel1 4 17" xfId="1261" xr:uid="{6CED6348-60D2-4FDB-9565-D42AB49F4E11}"/>
    <cellStyle name="SAPBEXHLevel1 4 18" xfId="1290" xr:uid="{0E8D3EEB-4B18-4A8A-BB47-0DA6C736B455}"/>
    <cellStyle name="SAPBEXHLevel1 4 19" xfId="1115" xr:uid="{856366EF-4A2A-458F-9CAC-B75C4D0D5BC2}"/>
    <cellStyle name="SAPBEXHLevel1 4 2" xfId="360" xr:uid="{D34AE081-1178-43F7-A2A1-F95160EAB7FD}"/>
    <cellStyle name="SAPBEXHLevel1 4 20" xfId="1248" xr:uid="{ADF67E9D-E96B-46F4-87BC-AD65EC08F4E3}"/>
    <cellStyle name="SAPBEXHLevel1 4 21" xfId="1702" xr:uid="{80FFC8E3-5AB6-4C4E-91D4-C2C3DBCAA28B}"/>
    <cellStyle name="SAPBEXHLevel1 4 22" xfId="2096" xr:uid="{90ECE850-3B39-4F46-A630-087DD2B8A811}"/>
    <cellStyle name="SAPBEXHLevel1 4 23" xfId="1990" xr:uid="{B44A9CFA-6861-41D7-BC99-DC2DBAF1A2E4}"/>
    <cellStyle name="SAPBEXHLevel1 4 24" xfId="1890" xr:uid="{E65C4431-FC37-4E44-9DBF-4B197E108FD1}"/>
    <cellStyle name="SAPBEXHLevel1 4 25" xfId="2332" xr:uid="{B9D09DD8-ACF9-456D-BC87-75C34353ED7B}"/>
    <cellStyle name="SAPBEXHLevel1 4 26" xfId="2243" xr:uid="{DBDAB784-E2F7-4B90-BCF8-1EA3F4883204}"/>
    <cellStyle name="SAPBEXHLevel1 4 27" xfId="2007" xr:uid="{EEC9BC81-E6D7-4D3B-BFC0-1F8707DDECAB}"/>
    <cellStyle name="SAPBEXHLevel1 4 28" xfId="1892" xr:uid="{842EBA2C-6470-46E4-A2AC-F6AF41033916}"/>
    <cellStyle name="SAPBEXHLevel1 4 29" xfId="1688" xr:uid="{9A69A1C8-BAAB-4080-AEEB-29BA5274F005}"/>
    <cellStyle name="SAPBEXHLevel1 4 3" xfId="448" xr:uid="{637B227B-3562-4DDA-B5A6-14DDEA08C716}"/>
    <cellStyle name="SAPBEXHLevel1 4 30" xfId="2110" xr:uid="{6B446AAA-42B7-4D1A-978A-373DA24B7DF5}"/>
    <cellStyle name="SAPBEXHLevel1 4 31" xfId="2165" xr:uid="{BEA24447-D3FA-441A-8333-3AD972DE0134}"/>
    <cellStyle name="SAPBEXHLevel1 4 32" xfId="1873" xr:uid="{83C298D4-1FB1-4146-981D-B8C870A4D083}"/>
    <cellStyle name="SAPBEXHLevel1 4 33" xfId="2454" xr:uid="{67F056C2-672E-43FA-885F-35341B093A13}"/>
    <cellStyle name="SAPBEXHLevel1 4 34" xfId="2199" xr:uid="{3688E362-7B4A-4347-96E5-255209A4F800}"/>
    <cellStyle name="SAPBEXHLevel1 4 35" xfId="2437" xr:uid="{30753888-B514-4BD4-BBD6-E95DF8B9D758}"/>
    <cellStyle name="SAPBEXHLevel1 4 36" xfId="2433" xr:uid="{EBF32DCA-0252-464C-87CC-5AE1228244CC}"/>
    <cellStyle name="SAPBEXHLevel1 4 37" xfId="1869" xr:uid="{967D6C04-4DCB-43F9-86A9-09C503B5ED17}"/>
    <cellStyle name="SAPBEXHLevel1 4 38" xfId="1655" xr:uid="{D9A751EF-C8F3-4B87-8685-516B29FF1B03}"/>
    <cellStyle name="SAPBEXHLevel1 4 39" xfId="2417" xr:uid="{F6726D97-B844-4FF9-BB04-D660561F1E55}"/>
    <cellStyle name="SAPBEXHLevel1 4 4" xfId="497" xr:uid="{6B8ED63A-FE46-4C24-B239-ACB18638E976}"/>
    <cellStyle name="SAPBEXHLevel1 4 5" xfId="547" xr:uid="{0576E632-AE4B-49E7-9176-8FA8634C693D}"/>
    <cellStyle name="SAPBEXHLevel1 4 6" xfId="596" xr:uid="{07A8A8C2-A4BF-44E6-B815-0AE8CDB130DA}"/>
    <cellStyle name="SAPBEXHLevel1 4 7" xfId="644" xr:uid="{B6B153C2-8668-462F-8FED-D519CD26F5D9}"/>
    <cellStyle name="SAPBEXHLevel1 4 8" xfId="690" xr:uid="{1D674037-B52C-4CE0-9DA2-66AD7519074F}"/>
    <cellStyle name="SAPBEXHLevel1 4 9" xfId="728" xr:uid="{C3C87C6E-8507-42CF-B788-F5242435676D}"/>
    <cellStyle name="SAPBEXHLevel1 5" xfId="275" xr:uid="{8CF9E6DB-23D4-4E01-BE24-E719D034E1CE}"/>
    <cellStyle name="SAPBEXHLevel1 5 10" xfId="773" xr:uid="{0115441D-06C3-45FF-BF7F-990A8BF9FFAB}"/>
    <cellStyle name="SAPBEXHLevel1 5 11" xfId="816" xr:uid="{45478DD5-1FB4-47A8-A26A-9DF16DED6B82}"/>
    <cellStyle name="SAPBEXHLevel1 5 12" xfId="1182" xr:uid="{B627FC32-342E-4275-A867-7BD9A05810C0}"/>
    <cellStyle name="SAPBEXHLevel1 5 13" xfId="1211" xr:uid="{69E64CD2-6756-4EC2-9875-F887C5EA0738}"/>
    <cellStyle name="SAPBEXHLevel1 5 14" xfId="1318" xr:uid="{82D21275-726E-4633-A121-BDDFC186E57D}"/>
    <cellStyle name="SAPBEXHLevel1 5 15" xfId="1492" xr:uid="{24965307-A11B-4602-84E5-76C6F5C750B0}"/>
    <cellStyle name="SAPBEXHLevel1 5 16" xfId="1515" xr:uid="{BAECD16E-B93E-4F66-98E6-30307D9DF2D4}"/>
    <cellStyle name="SAPBEXHLevel1 5 17" xfId="1536" xr:uid="{4E280169-0B92-458A-8B05-CCDE45E0D0C5}"/>
    <cellStyle name="SAPBEXHLevel1 5 18" xfId="1555" xr:uid="{1841D75E-027F-48AA-B502-42286EFB6BF1}"/>
    <cellStyle name="SAPBEXHLevel1 5 19" xfId="1570" xr:uid="{45F9380A-CBE9-4BC2-BC00-8A07A9183FD9}"/>
    <cellStyle name="SAPBEXHLevel1 5 2" xfId="412" xr:uid="{11571B0D-CCE7-47CD-8BA2-79296A16AE29}"/>
    <cellStyle name="SAPBEXHLevel1 5 20" xfId="1438" xr:uid="{E5EE93D4-76B5-42C0-B7CC-8343DDE6FE44}"/>
    <cellStyle name="SAPBEXHLevel1 5 21" xfId="1773" xr:uid="{3DD332FA-6454-4BD4-A943-213B916E72A8}"/>
    <cellStyle name="SAPBEXHLevel1 5 22" xfId="1590" xr:uid="{A5676F31-E7E7-4529-9A5C-50CCE4766A33}"/>
    <cellStyle name="SAPBEXHLevel1 5 23" xfId="2285" xr:uid="{431A8275-E247-4ECE-BD3E-6E7247357309}"/>
    <cellStyle name="SAPBEXHLevel1 5 24" xfId="1893" xr:uid="{214BDE34-916A-4028-9D36-B262990D8231}"/>
    <cellStyle name="SAPBEXHLevel1 5 25" xfId="1788" xr:uid="{06F9AA4B-CBEF-415F-834D-7F98279930A5}"/>
    <cellStyle name="SAPBEXHLevel1 5 26" xfId="1952" xr:uid="{11162744-2AAA-49C7-AD34-95BF92888E4E}"/>
    <cellStyle name="SAPBEXHLevel1 5 27" xfId="2014" xr:uid="{78B64352-B5CF-43BC-88CA-698FFF2AC115}"/>
    <cellStyle name="SAPBEXHLevel1 5 28" xfId="2348" xr:uid="{A2E10A57-0DAD-4118-891B-371B4AB29219}"/>
    <cellStyle name="SAPBEXHLevel1 5 29" xfId="2376" xr:uid="{9D19D220-8045-4BBF-BFE8-6CD9B0767548}"/>
    <cellStyle name="SAPBEXHLevel1 5 3" xfId="459" xr:uid="{49C7BC38-F26B-47AC-97F6-DF7865BA15C6}"/>
    <cellStyle name="SAPBEXHLevel1 5 30" xfId="2399" xr:uid="{77F87B33-80D1-4B24-B3A2-ADD0E44B7181}"/>
    <cellStyle name="SAPBEXHLevel1 5 31" xfId="2456" xr:uid="{925DF87E-A056-4ED3-BFB1-B9BC128CB3B0}"/>
    <cellStyle name="SAPBEXHLevel1 5 32" xfId="2219" xr:uid="{D1901FB8-28E1-459E-B674-BA092C705BF6}"/>
    <cellStyle name="SAPBEXHLevel1 5 33" xfId="1958" xr:uid="{857F6C1E-3FFC-4944-AFE7-7F24112BD840}"/>
    <cellStyle name="SAPBEXHLevel1 5 34" xfId="2497" xr:uid="{998B3B15-99CA-4810-A27F-A7902E225FBC}"/>
    <cellStyle name="SAPBEXHLevel1 5 35" xfId="2516" xr:uid="{356BD443-1A30-49FD-B0CD-25F505F01EF8}"/>
    <cellStyle name="SAPBEXHLevel1 5 36" xfId="2533" xr:uid="{87DD3DC6-9FC4-45B9-AF0B-CDE8914C1656}"/>
    <cellStyle name="SAPBEXHLevel1 5 37" xfId="2549" xr:uid="{DCEE2819-8114-4426-8B05-C17BF41A6B9F}"/>
    <cellStyle name="SAPBEXHLevel1 5 38" xfId="2561" xr:uid="{EB762077-2F3C-49D9-BAEB-9BAF96F90A5C}"/>
    <cellStyle name="SAPBEXHLevel1 5 39" xfId="2572" xr:uid="{F9E65309-8DD3-40DA-A86B-60415B70A0CD}"/>
    <cellStyle name="SAPBEXHLevel1 5 4" xfId="508" xr:uid="{8E631DD9-E88A-40CF-B0B7-139485F915BE}"/>
    <cellStyle name="SAPBEXHLevel1 5 5" xfId="558" xr:uid="{1C1921E4-1036-4E4A-995B-E0C05F861ED3}"/>
    <cellStyle name="SAPBEXHLevel1 5 6" xfId="606" xr:uid="{851CFD2E-8D93-4AAC-9876-3344F4F4489C}"/>
    <cellStyle name="SAPBEXHLevel1 5 7" xfId="654" xr:uid="{EBF6B5A9-5F8F-4539-9461-4F371DD678FB}"/>
    <cellStyle name="SAPBEXHLevel1 5 8" xfId="699" xr:uid="{2BA6F450-6322-4876-94D9-6FDB3A9D05C3}"/>
    <cellStyle name="SAPBEXHLevel1 5 9" xfId="737" xr:uid="{0824C51F-F14C-45DB-98D5-4005331CCB26}"/>
    <cellStyle name="SAPBEXHLevel1 6" xfId="824" xr:uid="{F59233B8-64D9-40C8-919D-2CBC6C52EBF8}"/>
    <cellStyle name="SAPBEXHLevel1 7" xfId="857" xr:uid="{ADBF384E-22A4-457E-BD3E-9B55D6B0F2C1}"/>
    <cellStyle name="SAPBEXHLevel1 8" xfId="872" xr:uid="{633A5B3D-9E71-4491-9173-7B707D1823F2}"/>
    <cellStyle name="SAPBEXHLevel1 9" xfId="895" xr:uid="{EB72D458-49A2-4113-BA95-69C4B95196B3}"/>
    <cellStyle name="SAPBEXHLevel1X" xfId="168" xr:uid="{E5214A63-8264-45CC-9716-6CF8A1ED4D69}"/>
    <cellStyle name="SAPBEXHLevel1X 2" xfId="210" xr:uid="{32B7DADE-1060-4F03-B0AE-3F68321B37A0}"/>
    <cellStyle name="SAPBEXHLevel1X 2 10" xfId="664" xr:uid="{706E0DB4-D630-4EE9-9A8E-499C2CEAFCFF}"/>
    <cellStyle name="SAPBEXHLevel1X 2 11" xfId="785" xr:uid="{35C450B9-0706-491B-B462-95455ECD25B3}"/>
    <cellStyle name="SAPBEXHLevel1X 2 12" xfId="1148" xr:uid="{C6E64F7E-BC96-4604-9473-BE586B0C652A}"/>
    <cellStyle name="SAPBEXHLevel1X 2 13" xfId="1367" xr:uid="{BCE28A1E-4A08-40A0-A14B-738988B24B10}"/>
    <cellStyle name="SAPBEXHLevel1X 2 14" xfId="1401" xr:uid="{EAFB81B3-1EC6-47E4-9D34-CAB045A8F442}"/>
    <cellStyle name="SAPBEXHLevel1X 2 15" xfId="1371" xr:uid="{4D86F3EE-30DE-433D-86B7-53427BD66DB0}"/>
    <cellStyle name="SAPBEXHLevel1X 2 16" xfId="1285" xr:uid="{F359B583-0C48-407B-B4CA-11541A713C46}"/>
    <cellStyle name="SAPBEXHLevel1X 2 17" xfId="1117" xr:uid="{8D84B85D-14AB-4BB5-A20E-2174FAD6B11E}"/>
    <cellStyle name="SAPBEXHLevel1X 2 18" xfId="1339" xr:uid="{BD78FE73-CCB2-4876-9EF4-EDC3984B038B}"/>
    <cellStyle name="SAPBEXHLevel1X 2 19" xfId="1351" xr:uid="{4735EA85-5F3D-4AE3-AE91-B1F18C8BEC90}"/>
    <cellStyle name="SAPBEXHLevel1X 2 2" xfId="418" xr:uid="{DD43F9B4-82FD-4586-B045-D274CDC626D3}"/>
    <cellStyle name="SAPBEXHLevel1X 2 20" xfId="1114" xr:uid="{5F259839-9709-4D59-B953-08C450548D11}"/>
    <cellStyle name="SAPBEXHLevel1X 2 21" xfId="2175" xr:uid="{17221EB8-1E38-4913-B74B-7CDC52AFF7C5}"/>
    <cellStyle name="SAPBEXHLevel1X 2 22" xfId="1921" xr:uid="{F687A73B-28ED-4D8F-8367-859E5E29D420}"/>
    <cellStyle name="SAPBEXHLevel1X 2 23" xfId="1824" xr:uid="{3AE06640-CF16-4497-A106-87418FEB9626}"/>
    <cellStyle name="SAPBEXHLevel1X 2 24" xfId="1772" xr:uid="{5D1A98D6-C007-4A90-BB9A-AEED06C53F14}"/>
    <cellStyle name="SAPBEXHLevel1X 2 25" xfId="1712" xr:uid="{9F938F72-F402-48BF-86DF-DA6DA9AD2752}"/>
    <cellStyle name="SAPBEXHLevel1X 2 26" xfId="1608" xr:uid="{A66DB8D4-0000-46F5-8F2C-F65BC6FF6AB0}"/>
    <cellStyle name="SAPBEXHLevel1X 2 27" xfId="2356" xr:uid="{33AE1F38-F495-421B-9A9B-29FAE0B4352A}"/>
    <cellStyle name="SAPBEXHLevel1X 2 28" xfId="2383" xr:uid="{3EC13118-6C4A-4329-8BEC-610F2258123E}"/>
    <cellStyle name="SAPBEXHLevel1X 2 29" xfId="2409" xr:uid="{30F0A2E3-B2C1-4FCB-B43A-94370EE054C4}"/>
    <cellStyle name="SAPBEXHLevel1X 2 3" xfId="395" xr:uid="{08120E90-6024-4FB7-B825-AF56CD0C4CF0}"/>
    <cellStyle name="SAPBEXHLevel1X 2 30" xfId="2438" xr:uid="{147E1DBD-DD7E-4EAD-A585-505DCBD22363}"/>
    <cellStyle name="SAPBEXHLevel1X 2 31" xfId="1753" xr:uid="{A1347B74-CAB6-4E6F-BC46-5D1D23BF598C}"/>
    <cellStyle name="SAPBEXHLevel1X 2 32" xfId="1690" xr:uid="{CADC9E6A-1F21-4C4C-8F1D-A7735D39CF4A}"/>
    <cellStyle name="SAPBEXHLevel1X 2 33" xfId="2504" xr:uid="{8E64AE6A-0C83-4B81-9A44-6BFDAF132221}"/>
    <cellStyle name="SAPBEXHLevel1X 2 34" xfId="2522" xr:uid="{3A053E83-401E-44B3-9DB6-97F0C8EF8CBB}"/>
    <cellStyle name="SAPBEXHLevel1X 2 35" xfId="2539" xr:uid="{5605292A-4175-4DBA-92D1-04C5B07976D2}"/>
    <cellStyle name="SAPBEXHLevel1X 2 36" xfId="2554" xr:uid="{FE51C17C-7075-4013-B103-3CC8D5434339}"/>
    <cellStyle name="SAPBEXHLevel1X 2 37" xfId="2565" xr:uid="{DC3BA848-C8EF-44B6-8B7B-06666940069F}"/>
    <cellStyle name="SAPBEXHLevel1X 2 38" xfId="2575" xr:uid="{EC417FB6-ED4E-4133-A169-CB12F39F260F}"/>
    <cellStyle name="SAPBEXHLevel1X 2 39" xfId="2581" xr:uid="{448E65E0-11B8-4A7B-A8D8-6450FCECC0DC}"/>
    <cellStyle name="SAPBEXHLevel1X 2 4" xfId="407" xr:uid="{77748863-3482-42FB-9F53-5C6785585E1E}"/>
    <cellStyle name="SAPBEXHLevel1X 2 5" xfId="422" xr:uid="{72EEEEA0-C848-4E22-BE9F-FDD8A300D03E}"/>
    <cellStyle name="SAPBEXHLevel1X 2 6" xfId="470" xr:uid="{97F3D692-954D-4591-8F4A-458AB8A83D94}"/>
    <cellStyle name="SAPBEXHLevel1X 2 7" xfId="520" xr:uid="{4BCBF7D7-F1BE-4621-9C5A-68510C9E85A8}"/>
    <cellStyle name="SAPBEXHLevel1X 2 8" xfId="570" xr:uid="{B0FBA464-541B-4A14-9E6D-E4298FA5E88F}"/>
    <cellStyle name="SAPBEXHLevel1X 2 9" xfId="617" xr:uid="{1CF1F936-03C1-424E-B5C6-95AD0564FC59}"/>
    <cellStyle name="SAPBEXHLevel1X 3" xfId="233" xr:uid="{D4C2B2F8-66F5-4B5B-AEFB-789BD6E43EC3}"/>
    <cellStyle name="SAPBEXHLevel1X 3 10" xfId="756" xr:uid="{7012D4EE-4DF1-401A-A1D0-08D1D400F2D7}"/>
    <cellStyle name="SAPBEXHLevel1X 3 11" xfId="799" xr:uid="{D2B4CE10-428C-4611-B1A7-9C5FF65D5AB9}"/>
    <cellStyle name="SAPBEXHLevel1X 3 12" xfId="1162" xr:uid="{8EAF4CC2-2D45-4FFA-BB9C-844AE029F574}"/>
    <cellStyle name="SAPBEXHLevel1X 3 13" xfId="1282" xr:uid="{31B4B972-7CDD-495A-ACCC-DC536B926101}"/>
    <cellStyle name="SAPBEXHLevel1X 3 14" xfId="1326" xr:uid="{78C123F2-C72D-45DE-AAD3-08B75BDCF9DF}"/>
    <cellStyle name="SAPBEXHLevel1X 3 15" xfId="1372" xr:uid="{043356CD-B36A-48D4-9768-8C0D31CF79A8}"/>
    <cellStyle name="SAPBEXHLevel1X 3 16" xfId="1454" xr:uid="{809D4728-55ED-4D64-993A-51B984F3BA6D}"/>
    <cellStyle name="SAPBEXHLevel1X 3 17" xfId="1359" xr:uid="{2B3BB54E-825A-47B0-94D5-3C9662E78B2D}"/>
    <cellStyle name="SAPBEXHLevel1X 3 18" xfId="1230" xr:uid="{42634B58-97DB-4246-826F-CFF43DEDA9F9}"/>
    <cellStyle name="SAPBEXHLevel1X 3 19" xfId="1409" xr:uid="{1233C44E-C070-45B0-8FB4-9B7C7242C9BB}"/>
    <cellStyle name="SAPBEXHLevel1X 3 2" xfId="373" xr:uid="{E8778AEB-9B7C-458B-8626-BC08642DCB84}"/>
    <cellStyle name="SAPBEXHLevel1X 3 20" xfId="1542" xr:uid="{3A291F36-EB89-4E7A-BFCE-724FC708A5F3}"/>
    <cellStyle name="SAPBEXHLevel1X 3 21" xfId="2255" xr:uid="{14CBFF22-B3E3-4A8F-9AAF-3B5B10D9EBF5}"/>
    <cellStyle name="SAPBEXHLevel1X 3 22" xfId="1606" xr:uid="{C9358004-7CCA-4283-A90A-4929CE4E2E6F}"/>
    <cellStyle name="SAPBEXHLevel1X 3 23" xfId="1829" xr:uid="{0EB166B9-4A23-4883-8498-417A398F3431}"/>
    <cellStyle name="SAPBEXHLevel1X 3 24" xfId="1830" xr:uid="{C54D0098-79D5-45AC-AA60-ACA19612F395}"/>
    <cellStyle name="SAPBEXHLevel1X 3 25" xfId="2201" xr:uid="{08C1E7CE-7EF6-4B35-9883-EAB43ADDDAE1}"/>
    <cellStyle name="SAPBEXHLevel1X 3 26" xfId="1865" xr:uid="{653D51E9-59B7-48FE-B7A6-59A4615B0F62}"/>
    <cellStyle name="SAPBEXHLevel1X 3 27" xfId="2310" xr:uid="{1AB06D1B-74F5-494D-B005-8C5DE28BAA87}"/>
    <cellStyle name="SAPBEXHLevel1X 3 28" xfId="2008" xr:uid="{D089E80D-402E-4304-92B7-1C878DA6095E}"/>
    <cellStyle name="SAPBEXHLevel1X 3 29" xfId="2293" xr:uid="{C7E3D54D-2EB5-439C-8464-EA48DE12049E}"/>
    <cellStyle name="SAPBEXHLevel1X 3 3" xfId="437" xr:uid="{58CA910F-2E49-4C32-A0E7-CE667CB15748}"/>
    <cellStyle name="SAPBEXHLevel1X 3 30" xfId="1629" xr:uid="{AE8AB0FF-5F2C-472A-BA01-92F16200BDF9}"/>
    <cellStyle name="SAPBEXHLevel1X 3 31" xfId="1609" xr:uid="{2EE6A566-DC0E-4FF2-8953-669688DD500E}"/>
    <cellStyle name="SAPBEXHLevel1X 3 32" xfId="1934" xr:uid="{4C769D13-9E3E-41B1-A374-6B4C30ABA34F}"/>
    <cellStyle name="SAPBEXHLevel1X 3 33" xfId="2191" xr:uid="{3ECBCB40-151B-4DD2-AA3E-F4FA7D25976A}"/>
    <cellStyle name="SAPBEXHLevel1X 3 34" xfId="2429" xr:uid="{DAE8BA02-6552-4E52-9C9A-D29DA05B8A8C}"/>
    <cellStyle name="SAPBEXHLevel1X 3 35" xfId="2487" xr:uid="{E2D629F8-0F3F-4772-B011-3F248AA33D67}"/>
    <cellStyle name="SAPBEXHLevel1X 3 36" xfId="2148" xr:uid="{C7F7D8FF-139A-4C9E-BC47-C0A4B3BD60DB}"/>
    <cellStyle name="SAPBEXHLevel1X 3 37" xfId="2374" xr:uid="{B645DEC7-F463-490A-AE73-2A68C51C2395}"/>
    <cellStyle name="SAPBEXHLevel1X 3 38" xfId="1706" xr:uid="{B6C82E73-2B44-467D-8593-A1DA9589407C}"/>
    <cellStyle name="SAPBEXHLevel1X 3 39" xfId="2486" xr:uid="{71A34E79-7532-4E8F-92C9-50367FE7A2B9}"/>
    <cellStyle name="SAPBEXHLevel1X 3 4" xfId="486" xr:uid="{0437FE63-1C41-4C27-9865-80858DC04227}"/>
    <cellStyle name="SAPBEXHLevel1X 3 5" xfId="536" xr:uid="{94C4C360-B143-4A3C-9D23-0EE4359475FB}"/>
    <cellStyle name="SAPBEXHLevel1X 3 6" xfId="585" xr:uid="{FC059BED-9967-4365-9212-31C64CDBDA23}"/>
    <cellStyle name="SAPBEXHLevel1X 3 7" xfId="633" xr:uid="{95889CA1-4377-4988-AA65-1D3B5785E05E}"/>
    <cellStyle name="SAPBEXHLevel1X 3 8" xfId="679" xr:uid="{E906E543-96FF-482F-A65D-270CB43E495F}"/>
    <cellStyle name="SAPBEXHLevel1X 3 9" xfId="718" xr:uid="{1666B0E7-A1DD-476C-8BC0-AA1A6BDE8BF9}"/>
    <cellStyle name="SAPBEXHLevel1X 4" xfId="265" xr:uid="{DC103ADF-73F7-4927-B25F-6E35EA2C5385}"/>
    <cellStyle name="SAPBEXHLevel1X 4 10" xfId="767" xr:uid="{065376CD-3D87-4FC1-BA56-B29C81FD7B04}"/>
    <cellStyle name="SAPBEXHLevel1X 4 11" xfId="810" xr:uid="{41BFB6E8-F944-4E43-B293-62ABE8BDB970}"/>
    <cellStyle name="SAPBEXHLevel1X 4 12" xfId="1174" xr:uid="{B0101C56-FBBE-4E25-AF75-56F5035943B6}"/>
    <cellStyle name="SAPBEXHLevel1X 4 13" xfId="1213" xr:uid="{38027CB7-C1F7-46D6-A217-C2AD26540B5D}"/>
    <cellStyle name="SAPBEXHLevel1X 4 14" xfId="1445" xr:uid="{3D53F293-844A-4C03-8237-29D3ADFCD8A6}"/>
    <cellStyle name="SAPBEXHLevel1X 4 15" xfId="1493" xr:uid="{3991AE47-61BE-4801-A31C-55876D4E1022}"/>
    <cellStyle name="SAPBEXHLevel1X 4 16" xfId="1504" xr:uid="{FDE45BA6-DA4D-4287-A2C0-77F8BE474A37}"/>
    <cellStyle name="SAPBEXHLevel1X 4 17" xfId="1525" xr:uid="{3F2658F2-4B85-44B3-941A-7559AF7A8804}"/>
    <cellStyle name="SAPBEXHLevel1X 4 18" xfId="1547" xr:uid="{3C1A4CAA-D43D-4AAA-AEBF-991CFB5364D7}"/>
    <cellStyle name="SAPBEXHLevel1X 4 19" xfId="1563" xr:uid="{71501DE1-AF4E-4412-93EA-6ED4BB60D7C4}"/>
    <cellStyle name="SAPBEXHLevel1X 4 2" xfId="309" xr:uid="{991780A8-CC2E-484B-943B-78A608BE5310}"/>
    <cellStyle name="SAPBEXHLevel1X 4 20" xfId="1350" xr:uid="{C09B2FDC-E062-4972-BA98-09B5120CAD49}"/>
    <cellStyle name="SAPBEXHLevel1X 4 21" xfId="1797" xr:uid="{73F1834F-7A90-4EFD-A6C0-46434C550702}"/>
    <cellStyle name="SAPBEXHLevel1X 4 22" xfId="1654" xr:uid="{4B3829BA-900F-4C11-AB4A-BEF47100EA1C}"/>
    <cellStyle name="SAPBEXHLevel1X 4 23" xfId="1774" xr:uid="{6E9A3BC6-D2E7-448F-836D-AF4F410A0B48}"/>
    <cellStyle name="SAPBEXHLevel1X 4 24" xfId="2023" xr:uid="{CAA08C85-C158-484E-A038-42A5AE7070F3}"/>
    <cellStyle name="SAPBEXHLevel1X 4 25" xfId="2254" xr:uid="{F5B2E5E9-E2DA-4DF5-B56D-F50887313581}"/>
    <cellStyle name="SAPBEXHLevel1X 4 26" xfId="1972" xr:uid="{03EC5B70-9F51-4638-A942-42385BDAB7F6}"/>
    <cellStyle name="SAPBEXHLevel1X 4 27" xfId="1987" xr:uid="{1A70B24A-8FBB-4243-B4F4-761CCB3E5A16}"/>
    <cellStyle name="SAPBEXHLevel1X 4 28" xfId="2185" xr:uid="{603D86A7-AC7E-4FD9-BC69-1D2BD1742E5D}"/>
    <cellStyle name="SAPBEXHLevel1X 4 29" xfId="2056" xr:uid="{20E1DFDB-D2DF-4B3D-8EA7-5223F6B75F85}"/>
    <cellStyle name="SAPBEXHLevel1X 4 3" xfId="449" xr:uid="{32B990D1-F8A3-482C-A5C1-C22AE0BC5D6E}"/>
    <cellStyle name="SAPBEXHLevel1X 4 30" xfId="2073" xr:uid="{33E15B7B-4916-477C-A22D-8FE83AEBE05B}"/>
    <cellStyle name="SAPBEXHLevel1X 4 31" xfId="2351" xr:uid="{1DB7CD1B-9DFA-46BF-8AC5-A4BEAA37D57B}"/>
    <cellStyle name="SAPBEXHLevel1X 4 32" xfId="1931" xr:uid="{91B48B08-31EE-4DC7-9BD3-32BD3B004E1B}"/>
    <cellStyle name="SAPBEXHLevel1X 4 33" xfId="2391" xr:uid="{F4A17531-D758-4671-8C08-CD1F1BDD608C}"/>
    <cellStyle name="SAPBEXHLevel1X 4 34" xfId="1946" xr:uid="{0FD945B0-9BFC-4906-89AD-7AF7806FAB40}"/>
    <cellStyle name="SAPBEXHLevel1X 4 35" xfId="2369" xr:uid="{ECE4FD6C-CF23-4E0E-A655-2B99FD831A51}"/>
    <cellStyle name="SAPBEXHLevel1X 4 36" xfId="2292" xr:uid="{1658D82A-64C1-45F7-BCBF-E51FF33D6515}"/>
    <cellStyle name="SAPBEXHLevel1X 4 37" xfId="2233" xr:uid="{C7026E3A-69CD-44CF-AA88-9DB965BC53DC}"/>
    <cellStyle name="SAPBEXHLevel1X 4 38" xfId="1738" xr:uid="{2B1AB5E6-C293-42AD-92D5-C214340C7677}"/>
    <cellStyle name="SAPBEXHLevel1X 4 39" xfId="2196" xr:uid="{76B24CE5-B896-4F30-9196-DBB9B404A950}"/>
    <cellStyle name="SAPBEXHLevel1X 4 4" xfId="498" xr:uid="{8BB81BB7-9156-4BC1-BA7B-04EBB4190B02}"/>
    <cellStyle name="SAPBEXHLevel1X 4 5" xfId="548" xr:uid="{7ED610F7-4753-40ED-BFDD-16442E73383B}"/>
    <cellStyle name="SAPBEXHLevel1X 4 6" xfId="597" xr:uid="{656BC020-B070-4E51-86BA-19482B5596DD}"/>
    <cellStyle name="SAPBEXHLevel1X 4 7" xfId="645" xr:uid="{C4F5146E-DBD2-4618-80CB-32EF4A9010B3}"/>
    <cellStyle name="SAPBEXHLevel1X 4 8" xfId="691" xr:uid="{89DA539B-0C87-4621-AF97-0318A55C7DD3}"/>
    <cellStyle name="SAPBEXHLevel1X 4 9" xfId="729" xr:uid="{DE3F5D58-9135-40AA-B31B-0C4AEE5F3E7F}"/>
    <cellStyle name="SAPBEXHLevel1X 5" xfId="276" xr:uid="{302FD2FC-231D-4EB2-935A-9956B86AD83F}"/>
    <cellStyle name="SAPBEXHLevel1X 5 10" xfId="774" xr:uid="{FDA11AB3-B7C8-4945-A3BF-B17533B4C9CC}"/>
    <cellStyle name="SAPBEXHLevel1X 5 11" xfId="817" xr:uid="{CE601B41-E97E-4CAC-8CAC-1F4222EA38B9}"/>
    <cellStyle name="SAPBEXHLevel1X 5 12" xfId="1183" xr:uid="{4B143253-5507-4AB0-B7C5-892BCBB4B0D4}"/>
    <cellStyle name="SAPBEXHLevel1X 5 13" xfId="1432" xr:uid="{5933C372-5389-4E01-A2CB-D0DAFE863B4B}"/>
    <cellStyle name="SAPBEXHLevel1X 5 14" xfId="1189" xr:uid="{24133CF5-C562-4BC5-92F9-F0D6C6C4BF29}"/>
    <cellStyle name="SAPBEXHLevel1X 5 15" xfId="1267" xr:uid="{E595387A-4EC0-4B7C-AD62-23D568BB4DB3}"/>
    <cellStyle name="SAPBEXHLevel1X 5 16" xfId="1463" xr:uid="{9E6C9639-AA12-402F-84C2-B61647BA658D}"/>
    <cellStyle name="SAPBEXHLevel1X 5 17" xfId="1502" xr:uid="{0ED422ED-FCB3-4E50-886D-82258FD24218}"/>
    <cellStyle name="SAPBEXHLevel1X 5 18" xfId="1523" xr:uid="{ECED6AAF-28A8-46D3-9B93-A5C27ABF2E0B}"/>
    <cellStyle name="SAPBEXHLevel1X 5 19" xfId="1544" xr:uid="{DE554BD0-0A91-4D8D-9CCC-F5A5738FB02E}"/>
    <cellStyle name="SAPBEXHLevel1X 5 2" xfId="316" xr:uid="{0D99673C-A69B-433A-AC2B-26005080AC17}"/>
    <cellStyle name="SAPBEXHLevel1X 5 20" xfId="1551" xr:uid="{443980D4-1294-4C78-BC70-D88FC2BC6E37}"/>
    <cellStyle name="SAPBEXHLevel1X 5 21" xfId="2123" xr:uid="{2D3DC734-C815-4AEE-BED2-CE8028EDB283}"/>
    <cellStyle name="SAPBEXHLevel1X 5 22" xfId="1809" xr:uid="{ACC76BF3-6BB7-461C-9901-A0258D59D3B2}"/>
    <cellStyle name="SAPBEXHLevel1X 5 23" xfId="1959" xr:uid="{4021559E-5421-4AEB-AD29-CD5DAA732AEC}"/>
    <cellStyle name="SAPBEXHLevel1X 5 24" xfId="2306" xr:uid="{DFFCA00C-7009-4B8B-B57B-5FD600B92BBD}"/>
    <cellStyle name="SAPBEXHLevel1X 5 25" xfId="2296" xr:uid="{8994B8E0-FC9D-40BC-B388-EB3BD71A8496}"/>
    <cellStyle name="SAPBEXHLevel1X 5 26" xfId="2365" xr:uid="{2C2B8951-10A0-44A2-B22F-EA117E0F4EB1}"/>
    <cellStyle name="SAPBEXHLevel1X 5 27" xfId="2390" xr:uid="{DCBB4EE1-BCAB-4A49-A57C-B89691D1D1A8}"/>
    <cellStyle name="SAPBEXHLevel1X 5 28" xfId="2419" xr:uid="{3C56140B-BC22-4207-9EEC-E50D83C32A1E}"/>
    <cellStyle name="SAPBEXHLevel1X 5 29" xfId="2445" xr:uid="{E9B5729B-E49F-41DC-8411-94144567D282}"/>
    <cellStyle name="SAPBEXHLevel1X 5 3" xfId="460" xr:uid="{598B3ADD-948B-40C5-87E5-5204DA0D37D9}"/>
    <cellStyle name="SAPBEXHLevel1X 5 30" xfId="2466" xr:uid="{4EF6645E-F514-4EA7-83D6-D769A7B78AAB}"/>
    <cellStyle name="SAPBEXHLevel1X 5 31" xfId="2104" xr:uid="{B895FE6A-27EF-4162-A490-FAFB825AFC99}"/>
    <cellStyle name="SAPBEXHLevel1X 5 32" xfId="2509" xr:uid="{F3BD10B1-6632-4627-A736-4833E14C1162}"/>
    <cellStyle name="SAPBEXHLevel1X 5 33" xfId="2527" xr:uid="{F1EF0CC1-8495-4594-AA5A-BB58D45954CF}"/>
    <cellStyle name="SAPBEXHLevel1X 5 34" xfId="2544" xr:uid="{B3A894DF-CE52-4E55-9F98-7568C703C6E0}"/>
    <cellStyle name="SAPBEXHLevel1X 5 35" xfId="2557" xr:uid="{8A6FA9A8-6078-48C3-85DB-1022194467E8}"/>
    <cellStyle name="SAPBEXHLevel1X 5 36" xfId="2568" xr:uid="{4FB56EDF-09BC-4949-85A8-814879A04AC4}"/>
    <cellStyle name="SAPBEXHLevel1X 5 37" xfId="2578" xr:uid="{89C96240-1686-4F8E-B13D-0A22E1AC30E6}"/>
    <cellStyle name="SAPBEXHLevel1X 5 38" xfId="2583" xr:uid="{E1159F0B-E92D-43B4-8C59-E597100FF0B2}"/>
    <cellStyle name="SAPBEXHLevel1X 5 39" xfId="2586" xr:uid="{0E795C91-D63F-4164-9CB5-B77FD334A148}"/>
    <cellStyle name="SAPBEXHLevel1X 5 4" xfId="509" xr:uid="{E13AA60F-AFD6-4E44-9C1A-446745FDA9EE}"/>
    <cellStyle name="SAPBEXHLevel1X 5 5" xfId="559" xr:uid="{90FBAF7D-6EB1-4A56-9BBA-71B86E8EB88B}"/>
    <cellStyle name="SAPBEXHLevel1X 5 6" xfId="607" xr:uid="{C79A5925-2652-4F41-BD1A-0DCA408E9B12}"/>
    <cellStyle name="SAPBEXHLevel1X 5 7" xfId="655" xr:uid="{36AE8377-2B09-4D51-B86E-BA7ACA09F5F9}"/>
    <cellStyle name="SAPBEXHLevel1X 5 8" xfId="700" xr:uid="{9268E1B8-A787-4C67-A6B0-4AC3EFC9E611}"/>
    <cellStyle name="SAPBEXHLevel1X 5 9" xfId="738" xr:uid="{470EAF53-9EFA-4F63-9BEB-E8EC2C1D8811}"/>
    <cellStyle name="SAPBEXHLevel1X 6" xfId="2857" xr:uid="{C08567B3-3511-41AA-BDC2-AB59C61BEF2B}"/>
    <cellStyle name="SAPBEXHLevel2" xfId="85" xr:uid="{568DC0B9-16D3-4983-B7AE-D25E92092CF6}"/>
    <cellStyle name="SAPBEXHLevel2 10" xfId="1032" xr:uid="{0CE937C8-C25D-45EB-9623-E7AB926D4E6A}"/>
    <cellStyle name="SAPBEXHLevel2 11" xfId="1104" xr:uid="{3034E352-2A14-4EFA-B1C8-2225A7A83E2D}"/>
    <cellStyle name="SAPBEXHLevel2 12" xfId="2617" xr:uid="{29FCFF98-A8FF-4E0C-BDF7-DE6CE170F620}"/>
    <cellStyle name="SAPBEXHLevel2 13" xfId="1109" xr:uid="{8FCCA95D-2DD9-49FF-A79D-71FC1860D759}"/>
    <cellStyle name="SAPBEXHLevel2 14" xfId="2858" xr:uid="{7A6C9045-BD04-4B2C-9511-CB7E0540A8D9}"/>
    <cellStyle name="SAPBEXHLevel2 2" xfId="176" xr:uid="{71829E11-8CE5-4F38-86BA-4A92D771D2F3}"/>
    <cellStyle name="SAPBEXHLevel2 2 10" xfId="564" xr:uid="{7132B370-C28A-445A-A18F-7C6D2CC696B9}"/>
    <cellStyle name="SAPBEXHLevel2 2 11" xfId="786" xr:uid="{77CF4B44-380B-4971-9268-FD07586CA985}"/>
    <cellStyle name="SAPBEXHLevel2 2 12" xfId="836" xr:uid="{0828F53D-F8E9-4B15-AF6C-64BD66B6AE4E}"/>
    <cellStyle name="SAPBEXHLevel2 2 12 2" xfId="1149" xr:uid="{CE8941A4-1647-4618-B2DA-6DE656ED4A92}"/>
    <cellStyle name="SAPBEXHLevel2 2 12 3" xfId="2603" xr:uid="{4BA58B3B-C8C2-4381-95D9-EDDF08525FDF}"/>
    <cellStyle name="SAPBEXHLevel2 2 12 4" xfId="1036" xr:uid="{7528E87E-D480-4CE1-A21C-967E1D86C3E3}"/>
    <cellStyle name="SAPBEXHLevel2 2 12 5" xfId="2687" xr:uid="{8B051016-7DEF-48F5-B91F-6D17B8BB3BEF}"/>
    <cellStyle name="SAPBEXHLevel2 2 13" xfId="839" xr:uid="{B04BA800-2279-4F19-9F4F-E76A143E6C7D}"/>
    <cellStyle name="SAPBEXHLevel2 2 13 2" xfId="1343" xr:uid="{9740393D-A91E-43FB-93A2-1537C166D2B3}"/>
    <cellStyle name="SAPBEXHLevel2 2 13 3" xfId="2636" xr:uid="{A181A820-FD08-4850-AE73-692713D61CF2}"/>
    <cellStyle name="SAPBEXHLevel2 2 13 4" xfId="1066" xr:uid="{D302EE8A-3AF0-4A81-804E-7D6676223DA8}"/>
    <cellStyle name="SAPBEXHLevel2 2 13 5" xfId="1105" xr:uid="{6A7C8856-B3ED-4793-88D6-00286A13EE7C}"/>
    <cellStyle name="SAPBEXHLevel2 2 14" xfId="878" xr:uid="{7AABF142-8341-4271-ADA1-45AB354510A5}"/>
    <cellStyle name="SAPBEXHLevel2 2 14 2" xfId="1241" xr:uid="{4DEAC1E0-4E7F-44A0-8960-DD7C8D6B3A1D}"/>
    <cellStyle name="SAPBEXHLevel2 2 14 3" xfId="2621" xr:uid="{5BAA3EA8-2FDE-44FA-99B7-DC5EF5C848FE}"/>
    <cellStyle name="SAPBEXHLevel2 2 14 4" xfId="2683" xr:uid="{E237B20D-D5A0-433B-A7E0-891B1B238CB4}"/>
    <cellStyle name="SAPBEXHLevel2 2 14 5" xfId="1044" xr:uid="{A2197551-0ADE-4E22-91A5-E849EF42B33C}"/>
    <cellStyle name="SAPBEXHLevel2 2 15" xfId="911" xr:uid="{8F9A0D0E-7327-40CF-A728-0FEEED725A92}"/>
    <cellStyle name="SAPBEXHLevel2 2 15 2" xfId="1457" xr:uid="{30750A6F-DB94-4410-B32F-FF59712BBFFF}"/>
    <cellStyle name="SAPBEXHLevel2 2 15 3" xfId="2648" xr:uid="{3BEFA4D3-BD64-4853-B3E9-12F2AF81855E}"/>
    <cellStyle name="SAPBEXHLevel2 2 15 4" xfId="1084" xr:uid="{9D3352CD-2309-4997-856C-0516CF1F198F}"/>
    <cellStyle name="SAPBEXHLevel2 2 15 5" xfId="2647" xr:uid="{14DA6520-41D5-4443-B86C-1EE453572774}"/>
    <cellStyle name="SAPBEXHLevel2 2 16" xfId="1039" xr:uid="{C5F196D1-9074-484C-B370-57710B8EF0AB}"/>
    <cellStyle name="SAPBEXHLevel2 2 16 2" xfId="1485" xr:uid="{6752EE8A-71D1-4672-9CB7-6AA8C67FB9DE}"/>
    <cellStyle name="SAPBEXHLevel2 2 16 3" xfId="2652" xr:uid="{F483646B-FA8C-44A9-A863-E1F83CFBBABE}"/>
    <cellStyle name="SAPBEXHLevel2 2 16 4" xfId="2596" xr:uid="{C218E639-2DF8-4C10-B05A-EB9FA794E6C8}"/>
    <cellStyle name="SAPBEXHLevel2 2 16 5" xfId="2709" xr:uid="{A3B5854E-F0A4-4D82-95F7-2F80E6696536}"/>
    <cellStyle name="SAPBEXHLevel2 2 17" xfId="1517" xr:uid="{29B5F338-588C-46FE-B235-70D8DE560579}"/>
    <cellStyle name="SAPBEXHLevel2 2 18" xfId="1538" xr:uid="{4500C339-11D4-47AB-A429-163CA33A4B8B}"/>
    <cellStyle name="SAPBEXHLevel2 2 19" xfId="1558" xr:uid="{D653454D-342F-49C1-BB80-13C67C52CD6B}"/>
    <cellStyle name="SAPBEXHLevel2 2 2" xfId="245" xr:uid="{A7B53B4F-A02C-4A29-9C56-97E6792889E9}"/>
    <cellStyle name="SAPBEXHLevel2 2 2 10" xfId="2660" xr:uid="{C6D74177-7457-4095-84C4-063501F80182}"/>
    <cellStyle name="SAPBEXHLevel2 2 2 2" xfId="404" xr:uid="{C6CF3737-EB23-4EE9-AD6E-80F00D998CF4}"/>
    <cellStyle name="SAPBEXHLevel2 2 2 3" xfId="845" xr:uid="{FD3B512C-492A-4A10-AB91-78B212A68E36}"/>
    <cellStyle name="SAPBEXHLevel2 2 2 4" xfId="864" xr:uid="{ABEA424C-B003-4D8E-927D-781654AEE15D}"/>
    <cellStyle name="SAPBEXHLevel2 2 2 5" xfId="885" xr:uid="{E5EC07AB-15FD-4B79-88D3-127ADE01B015}"/>
    <cellStyle name="SAPBEXHLevel2 2 2 6" xfId="922" xr:uid="{92144608-A791-4BFE-9F9A-531D2A69D59E}"/>
    <cellStyle name="SAPBEXHLevel2 2 2 7" xfId="1062" xr:uid="{C93DF31C-0D05-4068-B86E-A9F17B571BBC}"/>
    <cellStyle name="SAPBEXHLevel2 2 2 8" xfId="1096" xr:uid="{95700FDE-95C0-4256-953E-E4976F5D31E6}"/>
    <cellStyle name="SAPBEXHLevel2 2 2 9" xfId="2608" xr:uid="{3C7F71AA-46D0-4FE3-B9B2-6B3EFAE4BBCC}"/>
    <cellStyle name="SAPBEXHLevel2 2 20" xfId="1560" xr:uid="{74454E2D-B0AA-4CD2-8612-CFD248B198B0}"/>
    <cellStyle name="SAPBEXHLevel2 2 21" xfId="1767" xr:uid="{1C6D6E52-9F62-4487-8AC4-420C6DBBD901}"/>
    <cellStyle name="SAPBEXHLevel2 2 22" xfId="1618" xr:uid="{F9E7F550-223C-4B0D-B5E7-879FA0128C89}"/>
    <cellStyle name="SAPBEXHLevel2 2 23" xfId="1812" xr:uid="{2C992655-2EA7-4546-B2EA-FF92D8F04C02}"/>
    <cellStyle name="SAPBEXHLevel2 2 24" xfId="2049" xr:uid="{14BEC1A0-2172-4F8D-AEE4-B4154989525B}"/>
    <cellStyle name="SAPBEXHLevel2 2 25" xfId="2269" xr:uid="{7638196C-7E57-440A-9559-23FF0DF4403D}"/>
    <cellStyle name="SAPBEXHLevel2 2 26" xfId="1805" xr:uid="{9F80EDC0-A7A6-400D-8332-1954164B7E75}"/>
    <cellStyle name="SAPBEXHLevel2 2 27" xfId="2289" xr:uid="{2FB93872-0721-4134-8894-2F8B0D9322A0}"/>
    <cellStyle name="SAPBEXHLevel2 2 28" xfId="2164" xr:uid="{1250333C-B71D-498E-B2E1-A419388C5E84}"/>
    <cellStyle name="SAPBEXHLevel2 2 29" xfId="1682" xr:uid="{7C505A4C-0D7F-4A33-87C3-768AE7D2F840}"/>
    <cellStyle name="SAPBEXHLevel2 2 3" xfId="301" xr:uid="{9162DB71-3EA4-478B-8E25-3D92B04CF4E8}"/>
    <cellStyle name="SAPBEXHLevel2 2 30" xfId="1687" xr:uid="{42E79598-B4FE-4221-9025-AA07B1DB1C16}"/>
    <cellStyle name="SAPBEXHLevel2 2 31" xfId="2054" xr:uid="{09BA29B6-6452-4C10-8A25-F3EE5A83FB4A}"/>
    <cellStyle name="SAPBEXHLevel2 2 32" xfId="2434" xr:uid="{734849BA-99BB-4847-873E-0136B7341114}"/>
    <cellStyle name="SAPBEXHLevel2 2 33" xfId="2329" xr:uid="{256E5898-F9D9-4064-A580-3A5AF044D6BD}"/>
    <cellStyle name="SAPBEXHLevel2 2 34" xfId="2405" xr:uid="{8E86D2DD-9935-4C38-B665-FB80599E4699}"/>
    <cellStyle name="SAPBEXHLevel2 2 35" xfId="2290" xr:uid="{73919D22-28F1-4694-B331-3B1054830FDD}"/>
    <cellStyle name="SAPBEXHLevel2 2 36" xfId="2038" xr:uid="{E734B2FA-1BD8-4E66-914D-2318C4182AAC}"/>
    <cellStyle name="SAPBEXHLevel2 2 37" xfId="2211" xr:uid="{6CF11017-573D-4967-9223-5D28029CB49E}"/>
    <cellStyle name="SAPBEXHLevel2 2 38" xfId="2428" xr:uid="{71FD4A07-FFE2-4AFB-BFBB-D1502933E31F}"/>
    <cellStyle name="SAPBEXHLevel2 2 39" xfId="1605" xr:uid="{3C018BE8-C758-4532-81D8-42FD671D73E3}"/>
    <cellStyle name="SAPBEXHLevel2 2 4" xfId="324" xr:uid="{F143D143-6611-4957-8624-854FA8E48970}"/>
    <cellStyle name="SAPBEXHLevel2 2 40" xfId="1100" xr:uid="{603CDB1F-3D61-4D5B-AB56-57E36A64F6BF}"/>
    <cellStyle name="SAPBEXHLevel2 2 41" xfId="2609" xr:uid="{E9FB7EEA-01E1-4ABB-AFE3-AAA905201F75}"/>
    <cellStyle name="SAPBEXHLevel2 2 42" xfId="2654" xr:uid="{69CF6161-6F9E-45A9-8564-F121318877FF}"/>
    <cellStyle name="SAPBEXHLevel2 2 5" xfId="388" xr:uid="{1F33870E-8414-4EAC-8B29-224D982E6E30}"/>
    <cellStyle name="SAPBEXHLevel2 2 6" xfId="369" xr:uid="{3AD95759-B899-415D-B0D4-DF8996A9A17D}"/>
    <cellStyle name="SAPBEXHLevel2 2 7" xfId="359" xr:uid="{300C2E94-0B64-44D5-B61D-84023DE98898}"/>
    <cellStyle name="SAPBEXHLevel2 2 8" xfId="465" xr:uid="{C1C004B7-9C1E-485A-B8C4-DB359DBCD6A5}"/>
    <cellStyle name="SAPBEXHLevel2 2 9" xfId="514" xr:uid="{9736C47F-E5BC-4324-B557-4727DE0E54E0}"/>
    <cellStyle name="SAPBEXHLevel2 3" xfId="136" xr:uid="{6400EBF6-1E82-48D5-A50F-4DDD6BAF3F4D}"/>
    <cellStyle name="SAPBEXHLevel2 3 10" xfId="757" xr:uid="{C565DCED-9A88-4E95-9E82-7AC971DAA8E4}"/>
    <cellStyle name="SAPBEXHLevel2 3 11" xfId="800" xr:uid="{7189B675-8E4D-408C-87D2-1B3E9F07FA6B}"/>
    <cellStyle name="SAPBEXHLevel2 3 12" xfId="1163" xr:uid="{EC84A918-9540-4FD6-AC57-D45F3F6E5053}"/>
    <cellStyle name="SAPBEXHLevel2 3 13" xfId="1254" xr:uid="{AA286C4C-FA5F-4AA6-9F66-4F5879AD32E4}"/>
    <cellStyle name="SAPBEXHLevel2 3 14" xfId="1122" xr:uid="{550649E2-B8B9-4DDF-B9B1-30390BCA899B}"/>
    <cellStyle name="SAPBEXHLevel2 3 15" xfId="1407" xr:uid="{A4ACD96E-FEC5-412D-9FB2-A61BA6CC54DB}"/>
    <cellStyle name="SAPBEXHLevel2 3 16" xfId="1219" xr:uid="{A4324280-B0A2-4A09-99B7-F55F23C21150}"/>
    <cellStyle name="SAPBEXHLevel2 3 17" xfId="1295" xr:uid="{93A60DE8-96B9-4224-B956-25BBB165F876}"/>
    <cellStyle name="SAPBEXHLevel2 3 18" xfId="1470" xr:uid="{BE6AC035-03DF-4B27-A07A-5EA1759462B6}"/>
    <cellStyle name="SAPBEXHLevel2 3 19" xfId="1322" xr:uid="{07DE2BAF-2134-433D-9221-6A60D56931ED}"/>
    <cellStyle name="SAPBEXHLevel2 3 2" xfId="354" xr:uid="{EF67D5DE-5279-4ADC-9D56-71D4EB331146}"/>
    <cellStyle name="SAPBEXHLevel2 3 20" xfId="1530" xr:uid="{20DF534C-25B6-4B98-AC7B-6FEF664D1ED3}"/>
    <cellStyle name="SAPBEXHLevel2 3 21" xfId="1593" xr:uid="{26A4F77E-A403-429E-BE57-14DE363E58A3}"/>
    <cellStyle name="SAPBEXHLevel2 3 22" xfId="2081" xr:uid="{C8C0F3E8-F576-45B7-A70C-08C8B4FA8C12}"/>
    <cellStyle name="SAPBEXHLevel2 3 23" xfId="1627" xr:uid="{81815CE3-C44F-4B87-9E9E-2CF2C513252C}"/>
    <cellStyle name="SAPBEXHLevel2 3 24" xfId="2279" xr:uid="{CDFC9C5F-27B8-495A-9582-F34F7833D237}"/>
    <cellStyle name="SAPBEXHLevel2 3 25" xfId="1898" xr:uid="{0B7527C5-EBED-48CB-B048-9B996D7CD471}"/>
    <cellStyle name="SAPBEXHLevel2 3 26" xfId="2180" xr:uid="{985A6D6B-DB32-4724-84B3-B0D0801431B7}"/>
    <cellStyle name="SAPBEXHLevel2 3 27" xfId="1920" xr:uid="{5169CAE7-E3FF-48B2-8F02-0FCF2228AE2D}"/>
    <cellStyle name="SAPBEXHLevel2 3 28" xfId="1988" xr:uid="{E8AB760A-6845-4081-A33C-7EBA3C84EAF2}"/>
    <cellStyle name="SAPBEXHLevel2 3 29" xfId="2092" xr:uid="{01047381-93E9-4597-8213-6BB255E777EB}"/>
    <cellStyle name="SAPBEXHLevel2 3 3" xfId="438" xr:uid="{A46EC0C1-B0A8-456E-8A1D-8083571013A9}"/>
    <cellStyle name="SAPBEXHLevel2 3 30" xfId="2203" xr:uid="{D0358AD9-A981-46C6-B6DC-531F27E0171F}"/>
    <cellStyle name="SAPBEXHLevel2 3 31" xfId="2358" xr:uid="{ECCBA5D5-B21C-49E0-8998-1B7918D91D7D}"/>
    <cellStyle name="SAPBEXHLevel2 3 32" xfId="2037" xr:uid="{E2B9319C-DE0F-4C42-B84C-0E4C405CCD54}"/>
    <cellStyle name="SAPBEXHLevel2 3 33" xfId="1811" xr:uid="{84DA9093-A9F8-49A8-923A-291F275300DC}"/>
    <cellStyle name="SAPBEXHLevel2 3 34" xfId="1802" xr:uid="{BCD9A518-E022-494E-9A8B-8E11E2ADBC19}"/>
    <cellStyle name="SAPBEXHLevel2 3 35" xfId="2425" xr:uid="{F1913511-4A06-4C25-96EE-6952E0AFF158}"/>
    <cellStyle name="SAPBEXHLevel2 3 36" xfId="2481" xr:uid="{371DA6A0-9C60-48DA-A242-F5B4503092CD}"/>
    <cellStyle name="SAPBEXHLevel2 3 37" xfId="1954" xr:uid="{09412EC1-2C87-4E44-BCAC-3D16A6A56DC8}"/>
    <cellStyle name="SAPBEXHLevel2 3 38" xfId="2493" xr:uid="{270EC63C-B68F-42D9-9925-254B749CE594}"/>
    <cellStyle name="SAPBEXHLevel2 3 39" xfId="2326" xr:uid="{D863E0DA-D5B9-42B6-B44F-719D0546B0E0}"/>
    <cellStyle name="SAPBEXHLevel2 3 4" xfId="487" xr:uid="{285A7913-E3A1-49CE-A3E1-9E7C709950D1}"/>
    <cellStyle name="SAPBEXHLevel2 3 5" xfId="537" xr:uid="{864BE0F1-186F-4F6E-A92C-ADD46EFE93E5}"/>
    <cellStyle name="SAPBEXHLevel2 3 6" xfId="586" xr:uid="{5DAEEDBC-253E-441C-B0B7-39C7282AB170}"/>
    <cellStyle name="SAPBEXHLevel2 3 7" xfId="634" xr:uid="{C3932F3A-63F3-41CB-BCEA-CF0C08C104BC}"/>
    <cellStyle name="SAPBEXHLevel2 3 8" xfId="680" xr:uid="{EA77D4DA-B7EE-4217-8BF3-CA65062590E5}"/>
    <cellStyle name="SAPBEXHLevel2 3 9" xfId="719" xr:uid="{16B4D6CB-260F-4AD1-8851-BC4825BC5491}"/>
    <cellStyle name="SAPBEXHLevel2 4" xfId="266" xr:uid="{C7CC0AC0-CA96-41A3-914A-9D7747A5F1A1}"/>
    <cellStyle name="SAPBEXHLevel2 4 10" xfId="768" xr:uid="{FB23C720-765E-48E7-A52A-10D843368DD6}"/>
    <cellStyle name="SAPBEXHLevel2 4 11" xfId="811" xr:uid="{CBB3D08A-D37F-4EE1-AAFF-259F9D3DC405}"/>
    <cellStyle name="SAPBEXHLevel2 4 12" xfId="1175" xr:uid="{4238CF9B-43E2-4F94-BB93-CBEEF310AC9A}"/>
    <cellStyle name="SAPBEXHLevel2 4 13" xfId="1436" xr:uid="{6EE02E86-FB81-4E1D-996D-F4CC90E39D96}"/>
    <cellStyle name="SAPBEXHLevel2 4 14" xfId="1181" xr:uid="{8A4EB6D8-E6C8-4042-8D8B-EA51E8604868}"/>
    <cellStyle name="SAPBEXHLevel2 4 15" xfId="1279" xr:uid="{7685C300-B6FF-4E52-AC23-D5B65B1EF2F5}"/>
    <cellStyle name="SAPBEXHLevel2 4 16" xfId="1364" xr:uid="{F535A48D-DBBF-4C9B-81A5-A65075CBA0E5}"/>
    <cellStyle name="SAPBEXHLevel2 4 17" xfId="1232" xr:uid="{5C6771AE-3911-49E1-B648-9F58EA471E63}"/>
    <cellStyle name="SAPBEXHLevel2 4 18" xfId="1413" xr:uid="{4EAED07F-AC07-4BBF-9A2D-46777177FCFE}"/>
    <cellStyle name="SAPBEXHLevel2 4 19" xfId="1200" xr:uid="{BB71C66D-1EC9-4AD9-89CF-224E7413CE0F}"/>
    <cellStyle name="SAPBEXHLevel2 4 2" xfId="343" xr:uid="{9ED825E3-09DC-4F31-9C21-F6DFB228D6D2}"/>
    <cellStyle name="SAPBEXHLevel2 4 20" xfId="1398" xr:uid="{E5A54726-DFB5-4A61-9089-EBD8264F64BB}"/>
    <cellStyle name="SAPBEXHLevel2 4 21" xfId="1995" xr:uid="{478E8930-E185-4553-94D7-84CF660087E0}"/>
    <cellStyle name="SAPBEXHLevel2 4 22" xfId="1615" xr:uid="{3AE9BE6F-0BBD-4CB1-93D8-158DFF5E33B0}"/>
    <cellStyle name="SAPBEXHLevel2 4 23" xfId="1589" xr:uid="{39A86734-B34C-4704-BBB9-154F9639A3FB}"/>
    <cellStyle name="SAPBEXHLevel2 4 24" xfId="1994" xr:uid="{6E6ACB84-D977-474D-BA95-658D6147A9E5}"/>
    <cellStyle name="SAPBEXHLevel2 4 25" xfId="2004" xr:uid="{4E61FDB5-1626-4621-B0A9-BF49FEBF216F}"/>
    <cellStyle name="SAPBEXHLevel2 4 26" xfId="2281" xr:uid="{287C94FE-2DFB-4D11-85C6-CD9D4A82D5FD}"/>
    <cellStyle name="SAPBEXHLevel2 4 27" xfId="2207" xr:uid="{3C893C83-CB3B-44D2-95AB-4511A9D0A01C}"/>
    <cellStyle name="SAPBEXHLevel2 4 28" xfId="2300" xr:uid="{66057896-1EE9-4066-85CB-8544A95545DD}"/>
    <cellStyle name="SAPBEXHLevel2 4 29" xfId="2068" xr:uid="{334F55B2-54EA-47EC-9336-5B8A4C68986E}"/>
    <cellStyle name="SAPBEXHLevel2 4 3" xfId="450" xr:uid="{05B5A76A-DC61-4E81-BC56-B894B06363DD}"/>
    <cellStyle name="SAPBEXHLevel2 4 30" xfId="1936" xr:uid="{B4B6C434-B360-4945-99EE-ED1AA9888354}"/>
    <cellStyle name="SAPBEXHLevel2 4 31" xfId="2055" xr:uid="{30CDB2EA-4343-4130-890F-18887D5320B4}"/>
    <cellStyle name="SAPBEXHLevel2 4 32" xfId="2043" xr:uid="{6A7C0535-47F7-4642-A053-17DD7E4EC069}"/>
    <cellStyle name="SAPBEXHLevel2 4 33" xfId="1848" xr:uid="{238014DF-E7DF-4547-9525-70840DAAB259}"/>
    <cellStyle name="SAPBEXHLevel2 4 34" xfId="2134" xr:uid="{7945DFEB-F486-423A-A964-46055B7FDD8A}"/>
    <cellStyle name="SAPBEXHLevel2 4 35" xfId="2090" xr:uid="{E9B3046B-D07E-4B09-84BE-817ADAA597BF}"/>
    <cellStyle name="SAPBEXHLevel2 4 36" xfId="2220" xr:uid="{6523E9CD-DD76-49E2-B62B-DFBE509F34D7}"/>
    <cellStyle name="SAPBEXHLevel2 4 37" xfId="2476" xr:uid="{3C6A314D-5FAA-4246-80C9-7B7A7612D0DD}"/>
    <cellStyle name="SAPBEXHLevel2 4 38" xfId="2270" xr:uid="{72AD4E88-92BA-40C2-A9A4-4C67F9283EEA}"/>
    <cellStyle name="SAPBEXHLevel2 4 39" xfId="2371" xr:uid="{CA3EC075-55CF-4C74-8F5A-5BB9AAFEC702}"/>
    <cellStyle name="SAPBEXHLevel2 4 4" xfId="499" xr:uid="{C54A061E-BA3C-437D-AE4F-708C1F229501}"/>
    <cellStyle name="SAPBEXHLevel2 4 5" xfId="549" xr:uid="{4F8027D9-78EB-43F4-A5A0-138D58A4BF25}"/>
    <cellStyle name="SAPBEXHLevel2 4 6" xfId="598" xr:uid="{FB582103-A218-4A68-9E10-8DA55BE6BD13}"/>
    <cellStyle name="SAPBEXHLevel2 4 7" xfId="646" xr:uid="{3CD68724-BB13-43F0-9108-2DD580C90C6A}"/>
    <cellStyle name="SAPBEXHLevel2 4 8" xfId="692" xr:uid="{72029315-548B-44DD-9269-C135E3A90132}"/>
    <cellStyle name="SAPBEXHLevel2 4 9" xfId="730" xr:uid="{5A8E802F-CF44-4617-88AB-5828FF0F0457}"/>
    <cellStyle name="SAPBEXHLevel2 5" xfId="277" xr:uid="{279EA3DE-8C3A-43FA-A4C4-BCBBDAAEA785}"/>
    <cellStyle name="SAPBEXHLevel2 5 10" xfId="775" xr:uid="{D9FE1259-8990-41B1-BD62-77C1F4BDA303}"/>
    <cellStyle name="SAPBEXHLevel2 5 11" xfId="818" xr:uid="{4E909CE9-2F41-472B-9EAE-71A7F4C90BCB}"/>
    <cellStyle name="SAPBEXHLevel2 5 12" xfId="1184" xr:uid="{3DDD0509-B3F4-4BEF-8A01-37269D936610}"/>
    <cellStyle name="SAPBEXHLevel2 5 13" xfId="1410" xr:uid="{D748B67A-92BF-4A3D-8EA0-DAA294A1FE12}"/>
    <cellStyle name="SAPBEXHLevel2 5 14" xfId="1294" xr:uid="{42EC02DC-8324-4BB0-BF6D-5A7F310F2E14}"/>
    <cellStyle name="SAPBEXHLevel2 5 15" xfId="1481" xr:uid="{CCA5A263-1305-48BF-9674-6F01ACCE1F33}"/>
    <cellStyle name="SAPBEXHLevel2 5 16" xfId="1516" xr:uid="{296DC71E-7D1B-4C31-BA9A-A94E366ED563}"/>
    <cellStyle name="SAPBEXHLevel2 5 17" xfId="1537" xr:uid="{9D15C466-D0A2-4FAB-A71D-139A18DF303E}"/>
    <cellStyle name="SAPBEXHLevel2 5 18" xfId="1556" xr:uid="{B80D94E9-67E0-42F0-8898-EAD83F9AA9C1}"/>
    <cellStyle name="SAPBEXHLevel2 5 19" xfId="1571" xr:uid="{27D0A672-276A-4A75-978D-034156E3955C}"/>
    <cellStyle name="SAPBEXHLevel2 5 2" xfId="313" xr:uid="{EB012F77-F438-410A-8CAE-F7C02EFB556D}"/>
    <cellStyle name="SAPBEXHLevel2 5 20" xfId="1479" xr:uid="{5951126E-5332-43BA-9595-3321A1666D82}"/>
    <cellStyle name="SAPBEXHLevel2 5 21" xfId="1755" xr:uid="{0BE40362-DF7C-44B6-B3CF-B0BF841B948D}"/>
    <cellStyle name="SAPBEXHLevel2 5 22" xfId="1864" xr:uid="{8493E48D-588F-4F86-9898-C09F579E3D8B}"/>
    <cellStyle name="SAPBEXHLevel2 5 23" xfId="2146" xr:uid="{7A07F910-8C48-482C-A868-18032F1635D1}"/>
    <cellStyle name="SAPBEXHLevel2 5 24" xfId="1918" xr:uid="{D1AA4E96-B56E-4B8A-B871-4BAE7849C398}"/>
    <cellStyle name="SAPBEXHLevel2 5 25" xfId="2149" xr:uid="{65D31313-EBF0-4661-821A-950E7732A052}"/>
    <cellStyle name="SAPBEXHLevel2 5 26" xfId="2227" xr:uid="{125E71A3-F312-4B49-92EF-92A344FDA754}"/>
    <cellStyle name="SAPBEXHLevel2 5 27" xfId="1826" xr:uid="{6F285649-BCE6-4A04-B6A6-83DD511D2463}"/>
    <cellStyle name="SAPBEXHLevel2 5 28" xfId="2320" xr:uid="{91000D1C-E1A3-46E9-A39A-3801E2F8C093}"/>
    <cellStyle name="SAPBEXHLevel2 5 29" xfId="2242" xr:uid="{7FD494FB-DEC5-4F47-B3C3-183FC76FF8E5}"/>
    <cellStyle name="SAPBEXHLevel2 5 3" xfId="461" xr:uid="{9C08347C-9494-4FEB-959F-C2BAC138EC7D}"/>
    <cellStyle name="SAPBEXHLevel2 5 30" xfId="1742" xr:uid="{3C54C521-D1EE-4CAD-AFCB-7BE29F528F91}"/>
    <cellStyle name="SAPBEXHLevel2 5 31" xfId="2045" xr:uid="{E6568C69-2732-4080-9591-0E3FD0F8173F}"/>
    <cellStyle name="SAPBEXHLevel2 5 32" xfId="2091" xr:uid="{B8B2FC52-E117-4810-9906-014CC8825ECA}"/>
    <cellStyle name="SAPBEXHLevel2 5 33" xfId="1644" xr:uid="{1CADF955-3AFC-4233-9149-4C6C5BF65380}"/>
    <cellStyle name="SAPBEXHLevel2 5 34" xfId="2346" xr:uid="{FC09EBAC-874E-4D78-9CC4-3AA0BA945080}"/>
    <cellStyle name="SAPBEXHLevel2 5 35" xfId="2449" xr:uid="{BE561906-14A6-40A1-958A-6456ED2F5F9D}"/>
    <cellStyle name="SAPBEXHLevel2 5 36" xfId="2221" xr:uid="{33FE7F25-3469-4C52-8B36-90BF9AFE2FF4}"/>
    <cellStyle name="SAPBEXHLevel2 5 37" xfId="2463" xr:uid="{4DBDDE48-3648-4762-8F46-BAFDAEECFF34}"/>
    <cellStyle name="SAPBEXHLevel2 5 38" xfId="2214" xr:uid="{7E408190-7A4F-49A0-98FC-96DB34F0A2D0}"/>
    <cellStyle name="SAPBEXHLevel2 5 39" xfId="1726" xr:uid="{1A34EFB7-F672-4E95-B67A-0414C6769AEE}"/>
    <cellStyle name="SAPBEXHLevel2 5 4" xfId="510" xr:uid="{A671A35C-CF18-4186-8D91-4787D4AD163A}"/>
    <cellStyle name="SAPBEXHLevel2 5 5" xfId="560" xr:uid="{44D1F6E6-0AD6-4BDD-B6A9-641EA1C82B58}"/>
    <cellStyle name="SAPBEXHLevel2 5 6" xfId="608" xr:uid="{9AE95022-EDD9-4F66-9C49-B4931AEBA32A}"/>
    <cellStyle name="SAPBEXHLevel2 5 7" xfId="656" xr:uid="{CCE52F00-5C44-49D4-8FB2-13B6F1340871}"/>
    <cellStyle name="SAPBEXHLevel2 5 8" xfId="701" xr:uid="{C06BC42C-E425-419C-8A7D-85C84EC1CC2E}"/>
    <cellStyle name="SAPBEXHLevel2 5 9" xfId="739" xr:uid="{389419B4-A14E-4E8A-A0B0-C1F181B124E0}"/>
    <cellStyle name="SAPBEXHLevel2 6" xfId="825" xr:uid="{8FD805C6-C611-47FB-AE66-9C3C3FE8D834}"/>
    <cellStyle name="SAPBEXHLevel2 7" xfId="846" xr:uid="{6BE3ADB3-8F82-4B24-9399-F7B7BEF88C29}"/>
    <cellStyle name="SAPBEXHLevel2 8" xfId="873" xr:uid="{55E8146C-76B7-48E5-99DA-74FBD470BC1A}"/>
    <cellStyle name="SAPBEXHLevel2 9" xfId="896" xr:uid="{085D388C-C588-4571-B13D-B3877B1743BB}"/>
    <cellStyle name="SAPBEXHLevel2X" xfId="179" xr:uid="{06048C6E-033B-42DD-84F4-67BFDF0D951C}"/>
    <cellStyle name="SAPBEXHLevel2X 2" xfId="149" xr:uid="{A0759E44-33E3-4825-9777-5143DDB195BD}"/>
    <cellStyle name="SAPBEXHLevel2X 2 10" xfId="662" xr:uid="{572D6B32-E449-4347-8068-429C3D6DA4DD}"/>
    <cellStyle name="SAPBEXHLevel2X 2 11" xfId="787" xr:uid="{E3705EB0-FBA8-4F78-BAE2-35877E1920F8}"/>
    <cellStyle name="SAPBEXHLevel2X 2 12" xfId="1150" xr:uid="{57EE37E5-D75A-44D9-9BC4-144F41325EC5}"/>
    <cellStyle name="SAPBEXHLevel2X 2 13" xfId="1325" xr:uid="{8665F711-F992-4037-81FF-1CD592792B2A}"/>
    <cellStyle name="SAPBEXHLevel2X 2 14" xfId="1471" xr:uid="{DDB7ED4B-23E8-463C-9EC5-AB051678F3C7}"/>
    <cellStyle name="SAPBEXHLevel2X 2 15" xfId="1235" xr:uid="{0C467111-A7DD-4E56-8A6F-54D269263446}"/>
    <cellStyle name="SAPBEXHLevel2X 2 16" xfId="1341" xr:uid="{0AD71AAA-49B2-49EA-A016-92BC8AF92C0A}"/>
    <cellStyle name="SAPBEXHLevel2X 2 17" xfId="1352" xr:uid="{64DDAE80-86C6-4EB0-8CA0-B110A63A9D07}"/>
    <cellStyle name="SAPBEXHLevel2X 2 18" xfId="1139" xr:uid="{29662885-CF43-485C-A504-F0CD3B896F34}"/>
    <cellStyle name="SAPBEXHLevel2X 2 19" xfId="1324" xr:uid="{139C63B6-BABC-4EFD-96AE-8A3EE6833646}"/>
    <cellStyle name="SAPBEXHLevel2X 2 2" xfId="368" xr:uid="{740F8F72-4955-4421-9166-0104C6842722}"/>
    <cellStyle name="SAPBEXHLevel2X 2 20" xfId="1567" xr:uid="{72072498-6D94-4B47-9BCF-9B6403F9A498}"/>
    <cellStyle name="SAPBEXHLevel2X 2 21" xfId="1696" xr:uid="{D74DAB13-7950-4C80-9EAD-A21A0A469099}"/>
    <cellStyle name="SAPBEXHLevel2X 2 22" xfId="2011" xr:uid="{415B34D8-DEF7-413C-B047-898407B3CB03}"/>
    <cellStyle name="SAPBEXHLevel2X 2 23" xfId="2181" xr:uid="{83D467A3-DFA5-4CF7-BB2F-0DBE56A7385B}"/>
    <cellStyle name="SAPBEXHLevel2X 2 24" xfId="2286" xr:uid="{0FF99742-4D4A-45D4-9368-9C35B9AE1928}"/>
    <cellStyle name="SAPBEXHLevel2X 2 25" xfId="2109" xr:uid="{2DBB08AA-CDBA-481C-AF6C-C420D1C37AB1}"/>
    <cellStyle name="SAPBEXHLevel2X 2 26" xfId="1937" xr:uid="{BEDFD007-61DC-41D7-B2E9-DCA7A54CA486}"/>
    <cellStyle name="SAPBEXHLevel2X 2 27" xfId="1677" xr:uid="{CC5E981A-6221-4DB6-90CF-4F00603E7EA3}"/>
    <cellStyle name="SAPBEXHLevel2X 2 28" xfId="1866" xr:uid="{C5D813D6-22CE-41B7-974F-5C5ED46B1751}"/>
    <cellStyle name="SAPBEXHLevel2X 2 29" xfId="2340" xr:uid="{6E6CD5DD-8C84-4F28-B944-FC85CE2A0616}"/>
    <cellStyle name="SAPBEXHLevel2X 2 3" xfId="410" xr:uid="{48B8B9AB-A0BA-4256-9B03-5AA201729412}"/>
    <cellStyle name="SAPBEXHLevel2X 2 30" xfId="2278" xr:uid="{220606F1-859E-4EA1-803B-A91938C0BD6E}"/>
    <cellStyle name="SAPBEXHLevel2X 2 31" xfId="2012" xr:uid="{6C24CD96-CF2B-4FBC-842A-1B03044FF158}"/>
    <cellStyle name="SAPBEXHLevel2X 2 32" xfId="1686" xr:uid="{6BED474D-48F8-4B4F-AB94-87F8011B8E27}"/>
    <cellStyle name="SAPBEXHLevel2X 2 33" xfId="1981" xr:uid="{4833E616-BA87-474A-9F9E-CC774A4723A5}"/>
    <cellStyle name="SAPBEXHLevel2X 2 34" xfId="2063" xr:uid="{D1B75C77-6E01-45A9-A181-6DBE6A0034B2}"/>
    <cellStyle name="SAPBEXHLevel2X 2 35" xfId="2491" xr:uid="{BF72A7FC-A079-4B1A-82AE-4479AF911ED9}"/>
    <cellStyle name="SAPBEXHLevel2X 2 36" xfId="1681" xr:uid="{F22A8209-9FF5-4793-82A8-D17925C01002}"/>
    <cellStyle name="SAPBEXHLevel2X 2 37" xfId="1927" xr:uid="{E55A987A-DDF2-4978-8C62-C1D3768EFE22}"/>
    <cellStyle name="SAPBEXHLevel2X 2 38" xfId="2027" xr:uid="{951BBF4F-6B2F-4D7D-8000-A6E1E1861B7D}"/>
    <cellStyle name="SAPBEXHLevel2X 2 39" xfId="2303" xr:uid="{D457D01B-1E0D-4807-A2E0-84D5821FA438}"/>
    <cellStyle name="SAPBEXHLevel2X 2 4" xfId="330" xr:uid="{C68771DA-1A69-4303-B0A6-7C6EAB857F38}"/>
    <cellStyle name="SAPBEXHLevel2X 2 5" xfId="392" xr:uid="{12FBFE63-30EE-49FF-B1DD-A8DFADC51DE8}"/>
    <cellStyle name="SAPBEXHLevel2X 2 6" xfId="468" xr:uid="{FBB4E851-745F-4DCB-AC46-7FD0CFB0F982}"/>
    <cellStyle name="SAPBEXHLevel2X 2 7" xfId="518" xr:uid="{08288B43-989D-4524-9563-5D11DE5FCAAE}"/>
    <cellStyle name="SAPBEXHLevel2X 2 8" xfId="568" xr:uid="{20B40AD0-98DE-4A04-8DE6-7D494CF1C117}"/>
    <cellStyle name="SAPBEXHLevel2X 2 9" xfId="615" xr:uid="{63B357F7-8644-47B5-B79F-5DC0EBC901E0}"/>
    <cellStyle name="SAPBEXHLevel2X 3" xfId="141" xr:uid="{23AE3441-60CA-41DD-96BC-D5E06D64FBDD}"/>
    <cellStyle name="SAPBEXHLevel2X 3 10" xfId="758" xr:uid="{DB02259C-A26C-4218-BCE8-6A950BC79A64}"/>
    <cellStyle name="SAPBEXHLevel2X 3 11" xfId="801" xr:uid="{8E4E453A-5E35-42AA-A6C4-EB691115CC9F}"/>
    <cellStyle name="SAPBEXHLevel2X 3 12" xfId="1164" xr:uid="{FEB2956E-89B0-4ADD-80B7-8FA7D396BC19}"/>
    <cellStyle name="SAPBEXHLevel2X 3 13" xfId="1250" xr:uid="{D90658C8-B296-4F54-88C6-45FB83606423}"/>
    <cellStyle name="SAPBEXHLevel2X 3 14" xfId="1229" xr:uid="{EF7E3F64-F5A3-445B-AD41-A305016F758B}"/>
    <cellStyle name="SAPBEXHLevel2X 3 15" xfId="1306" xr:uid="{A07ECF84-D3C5-4E0A-8789-1A176D2984B8}"/>
    <cellStyle name="SAPBEXHLevel2X 3 16" xfId="1439" xr:uid="{9C2CC5F6-03A0-42EA-99AE-36CB5A6292AA}"/>
    <cellStyle name="SAPBEXHLevel2X 3 17" xfId="1260" xr:uid="{F3FC73E4-1FFA-4372-9AA9-F0437046C524}"/>
    <cellStyle name="SAPBEXHLevel2X 3 18" xfId="1484" xr:uid="{522A614A-5283-407D-9A1A-1522C81DE248}"/>
    <cellStyle name="SAPBEXHLevel2X 3 19" xfId="1204" xr:uid="{85C08942-EF73-467C-A14C-267ABBEE1233}"/>
    <cellStyle name="SAPBEXHLevel2X 3 2" xfId="325" xr:uid="{95D95D88-B228-400E-A3FF-29108AD5AB04}"/>
    <cellStyle name="SAPBEXHLevel2X 3 20" xfId="1539" xr:uid="{D2E5721E-D98F-4869-86A9-9E733296E193}"/>
    <cellStyle name="SAPBEXHLevel2X 3 21" xfId="2121" xr:uid="{98B2BA5E-6C12-4B6B-BAAA-D25ECCE912D6}"/>
    <cellStyle name="SAPBEXHLevel2X 3 22" xfId="2184" xr:uid="{78CA87FC-8EDE-49BA-82BC-4F03F76D988B}"/>
    <cellStyle name="SAPBEXHLevel2X 3 23" xfId="2018" xr:uid="{467C4910-CC64-4410-8945-FE1EF97CDFA4}"/>
    <cellStyle name="SAPBEXHLevel2X 3 24" xfId="1758" xr:uid="{0FCC83E7-F55A-460C-80E6-891B974D42AD}"/>
    <cellStyle name="SAPBEXHLevel2X 3 25" xfId="1814" xr:uid="{A8EF43AF-F17D-422E-95B2-19B5CA93CAAC}"/>
    <cellStyle name="SAPBEXHLevel2X 3 26" xfId="2107" xr:uid="{2FEF0830-9531-436C-BF78-65CE2E5BEF24}"/>
    <cellStyle name="SAPBEXHLevel2X 3 27" xfId="2225" xr:uid="{49B5220E-2F14-4742-8883-3861D01A6DB2}"/>
    <cellStyle name="SAPBEXHLevel2X 3 28" xfId="1643" xr:uid="{DE754DC9-65A4-4CFE-84A0-5F82E72A5B1D}"/>
    <cellStyle name="SAPBEXHLevel2X 3 29" xfId="2215" xr:uid="{6FA13FA1-A716-4975-8627-4A432FE06C76}"/>
    <cellStyle name="SAPBEXHLevel2X 3 3" xfId="439" xr:uid="{23D9D820-9BBF-4C2F-A81E-42E0642CA05A}"/>
    <cellStyle name="SAPBEXHLevel2X 3 30" xfId="1863" xr:uid="{8D9B0DF9-2931-4088-9318-6D1C026ECB89}"/>
    <cellStyle name="SAPBEXHLevel2X 3 31" xfId="2382" xr:uid="{C2C02B90-6455-4C08-B302-E8A0E87B99EF}"/>
    <cellStyle name="SAPBEXHLevel2X 3 32" xfId="2436" xr:uid="{844B9B37-BC36-4104-B584-D3E972A3EEA0}"/>
    <cellStyle name="SAPBEXHLevel2X 3 33" xfId="2316" xr:uid="{2FBC3678-8721-4BE2-BD9D-6D8F2F2C9D1B}"/>
    <cellStyle name="SAPBEXHLevel2X 3 34" xfId="2452" xr:uid="{79BFDB56-AB41-43B5-9B95-5B2D64705A18}"/>
    <cellStyle name="SAPBEXHLevel2X 3 35" xfId="2057" xr:uid="{F9D299CF-A9C9-4327-BDEF-08DBC765F61E}"/>
    <cellStyle name="SAPBEXHLevel2X 3 36" xfId="1604" xr:uid="{1AB5BD25-7935-47B0-A412-13EA0120B628}"/>
    <cellStyle name="SAPBEXHLevel2X 3 37" xfId="2473" xr:uid="{4783BC91-7452-49AE-AE5B-4DE0ED50060D}"/>
    <cellStyle name="SAPBEXHLevel2X 3 38" xfId="1667" xr:uid="{DFA30AFC-7E29-40C8-AE79-418E1C7ACB50}"/>
    <cellStyle name="SAPBEXHLevel2X 3 39" xfId="2273" xr:uid="{231ACCBC-A998-48B3-BBC9-31561FCDE742}"/>
    <cellStyle name="SAPBEXHLevel2X 3 4" xfId="488" xr:uid="{2FCA8D02-CC0D-4CD5-8295-6865A27A2FA4}"/>
    <cellStyle name="SAPBEXHLevel2X 3 5" xfId="538" xr:uid="{84D5A3C5-8AD8-40BC-9086-C5B2FF3BDFC8}"/>
    <cellStyle name="SAPBEXHLevel2X 3 6" xfId="587" xr:uid="{98732047-1126-4709-93FB-5CAE2EC3B52D}"/>
    <cellStyle name="SAPBEXHLevel2X 3 7" xfId="635" xr:uid="{E1CCD522-3423-4FFA-9A9E-464ACF6127D8}"/>
    <cellStyle name="SAPBEXHLevel2X 3 8" xfId="681" xr:uid="{560F186A-D275-400D-9AF9-BF165588EB78}"/>
    <cellStyle name="SAPBEXHLevel2X 3 9" xfId="720" xr:uid="{2EF32931-611E-460D-BC30-6B508CC85DAE}"/>
    <cellStyle name="SAPBEXHLevel2X 4" xfId="267" xr:uid="{EDBBCE75-D817-40C1-BC60-622B5C705D28}"/>
    <cellStyle name="SAPBEXHLevel2X 4 10" xfId="769" xr:uid="{C917BEEB-ABA2-4AE3-8255-B56563F8932F}"/>
    <cellStyle name="SAPBEXHLevel2X 4 11" xfId="812" xr:uid="{F6ED6BE8-F790-460F-8FAA-3B51EBA0492C}"/>
    <cellStyle name="SAPBEXHLevel2X 4 12" xfId="1176" xr:uid="{FA5C45A9-663B-4B9C-AAB1-AEA22A135E23}"/>
    <cellStyle name="SAPBEXHLevel2X 4 13" xfId="1414" xr:uid="{70D061E5-96CA-48D0-8D52-246CA5AC3930}"/>
    <cellStyle name="SAPBEXHLevel2X 4 14" xfId="1456" xr:uid="{235C49EB-871A-4C91-B4CF-169E0E792F60}"/>
    <cellStyle name="SAPBEXHLevel2X 4 15" xfId="1489" xr:uid="{DD10E480-6A04-42EC-A297-4B6057A00436}"/>
    <cellStyle name="SAPBEXHLevel2X 4 16" xfId="1512" xr:uid="{B8047F8B-535D-4ED3-9F05-1BEDCD2B3546}"/>
    <cellStyle name="SAPBEXHLevel2X 4 17" xfId="1533" xr:uid="{C9B24C40-6627-4259-9511-DADECA9F5164}"/>
    <cellStyle name="SAPBEXHLevel2X 4 18" xfId="1553" xr:uid="{10FEC6E6-D484-4638-A33C-04805A774273}"/>
    <cellStyle name="SAPBEXHLevel2X 4 19" xfId="1568" xr:uid="{649F22F5-9D7E-4D20-8C9E-6A9B438AA4C6}"/>
    <cellStyle name="SAPBEXHLevel2X 4 2" xfId="344" xr:uid="{C8E04BBD-F198-457D-8D48-D7194C24718C}"/>
    <cellStyle name="SAPBEXHLevel2X 4 20" xfId="1532" xr:uid="{C73982D2-842D-4E4D-A45C-9B94E4F23151}"/>
    <cellStyle name="SAPBEXHLevel2X 4 21" xfId="1791" xr:uid="{ADE5DF0F-9A97-4C2D-8430-136BBA0843EB}"/>
    <cellStyle name="SAPBEXHLevel2X 4 22" xfId="2083" xr:uid="{7CCC4C42-38BB-4A96-A889-D3AFBFDB710B}"/>
    <cellStyle name="SAPBEXHLevel2X 4 23" xfId="2097" xr:uid="{CE5C491D-6A58-45CB-8997-12D79AFA056E}"/>
    <cellStyle name="SAPBEXHLevel2X 4 24" xfId="1917" xr:uid="{EF47545E-D477-4F02-8E71-9F85B8E08E86}"/>
    <cellStyle name="SAPBEXHLevel2X 4 25" xfId="2129" xr:uid="{6F883D1B-4188-41C5-B29C-74FFB722D21F}"/>
    <cellStyle name="SAPBEXHLevel2X 4 26" xfId="2033" xr:uid="{52CD0B77-1FEF-4B3E-B2DD-42765BD7FC91}"/>
    <cellStyle name="SAPBEXHLevel2X 4 27" xfId="1660" xr:uid="{A3CB15D5-F20A-4C95-8CF1-77C749C448C2}"/>
    <cellStyle name="SAPBEXHLevel2X 4 28" xfId="2047" xr:uid="{8F570DD0-AA25-4D08-AA6F-A22B478AC4F6}"/>
    <cellStyle name="SAPBEXHLevel2X 4 29" xfId="2239" xr:uid="{B5CF3A9E-61B9-410E-9E48-74CC473EC70E}"/>
    <cellStyle name="SAPBEXHLevel2X 4 3" xfId="451" xr:uid="{C7E30354-F58E-4DDD-A3D0-DCAD391D6732}"/>
    <cellStyle name="SAPBEXHLevel2X 4 30" xfId="1663" xr:uid="{DBAEDD74-F646-4400-8CDA-E565F852B68A}"/>
    <cellStyle name="SAPBEXHLevel2X 4 31" xfId="2118" xr:uid="{524B4D14-5AE7-482F-8CFA-407BF7AD6D39}"/>
    <cellStyle name="SAPBEXHLevel2X 4 32" xfId="2368" xr:uid="{1A08C06F-5766-4ABE-A206-97BB9BACEDD6}"/>
    <cellStyle name="SAPBEXHLevel2X 4 33" xfId="1631" xr:uid="{94411C79-0638-4157-9A0C-7A4049ECEF4A}"/>
    <cellStyle name="SAPBEXHLevel2X 4 34" xfId="2116" xr:uid="{D9AC0D23-D81D-4271-B69C-FF79D507F275}"/>
    <cellStyle name="SAPBEXHLevel2X 4 35" xfId="1679" xr:uid="{03DC70D7-7475-452C-95F0-47CA905C0D58}"/>
    <cellStyle name="SAPBEXHLevel2X 4 36" xfId="1962" xr:uid="{4363573E-C616-43AC-AA4D-A03755168AA4}"/>
    <cellStyle name="SAPBEXHLevel2X 4 37" xfId="2505" xr:uid="{BF5A2BF6-FC7B-48E9-A198-6337CD520673}"/>
    <cellStyle name="SAPBEXHLevel2X 4 38" xfId="2523" xr:uid="{77EA5C92-BF21-4154-BF43-EFFA42BC2736}"/>
    <cellStyle name="SAPBEXHLevel2X 4 39" xfId="2540" xr:uid="{85D34F65-8EAC-4158-B845-54004949CE5F}"/>
    <cellStyle name="SAPBEXHLevel2X 4 4" xfId="500" xr:uid="{2D51B6F3-ECB8-42E7-A021-C93E49023375}"/>
    <cellStyle name="SAPBEXHLevel2X 4 5" xfId="550" xr:uid="{36DCEC54-39AB-4057-82AD-485F12884067}"/>
    <cellStyle name="SAPBEXHLevel2X 4 6" xfId="599" xr:uid="{65C6384B-0436-478A-9EC0-CC2EC1BC2599}"/>
    <cellStyle name="SAPBEXHLevel2X 4 7" xfId="647" xr:uid="{98E778E2-28FB-4BA7-94DF-2FA0152EEE3E}"/>
    <cellStyle name="SAPBEXHLevel2X 4 8" xfId="693" xr:uid="{A3A21AEA-AFD0-48B9-A0C2-A6216C638B2B}"/>
    <cellStyle name="SAPBEXHLevel2X 4 9" xfId="731" xr:uid="{79FB9C7E-D794-45B6-B310-7465EF510A60}"/>
    <cellStyle name="SAPBEXHLevel2X 5" xfId="278" xr:uid="{7640E73B-6C7C-4E3D-AFA6-D391BB65E5D6}"/>
    <cellStyle name="SAPBEXHLevel2X 5 10" xfId="776" xr:uid="{F8DD6C65-C662-46C1-9BD4-1C4EA8C92FDC}"/>
    <cellStyle name="SAPBEXHLevel2X 5 11" xfId="819" xr:uid="{F34EFAB2-520F-46DE-86BF-42D12F1C788D}"/>
    <cellStyle name="SAPBEXHLevel2X 5 12" xfId="1185" xr:uid="{199AD0B0-CEAF-42FF-954C-15942E478B66}"/>
    <cellStyle name="SAPBEXHLevel2X 5 13" xfId="1382" xr:uid="{7670D496-564E-470D-AB6D-6D817CC8C193}"/>
    <cellStyle name="SAPBEXHLevel2X 5 14" xfId="1225" xr:uid="{9B1A52AA-62DE-4D20-BA28-FC8B3B0C9C71}"/>
    <cellStyle name="SAPBEXHLevel2X 5 15" xfId="1238" xr:uid="{7B5098FF-CAD6-46AF-AB70-79EDE8F4EB1E}"/>
    <cellStyle name="SAPBEXHLevel2X 5 16" xfId="1113" xr:uid="{D986054D-CC1F-4405-A956-448E85580148}"/>
    <cellStyle name="SAPBEXHLevel2X 5 17" xfId="1396" xr:uid="{6170562B-8983-4903-8DD7-742A3081B1FA}"/>
    <cellStyle name="SAPBEXHLevel2X 5 18" xfId="1466" xr:uid="{A7CFB529-ABCB-4B0F-9F35-215A1BEE76CB}"/>
    <cellStyle name="SAPBEXHLevel2X 5 19" xfId="1475" xr:uid="{5FFE5FF2-B4C3-452B-9265-52A27BB93263}"/>
    <cellStyle name="SAPBEXHLevel2X 5 2" xfId="346" xr:uid="{86CBA5B4-912F-4598-B2E5-B0CE9A4092B9}"/>
    <cellStyle name="SAPBEXHLevel2X 5 20" xfId="1557" xr:uid="{E69E18BB-97D4-4162-B858-1F059BEDF5C3}"/>
    <cellStyle name="SAPBEXHLevel2X 5 21" xfId="1929" xr:uid="{2FBF1E3B-7EB5-4E68-893A-D2B13D4409A4}"/>
    <cellStyle name="SAPBEXHLevel2X 5 22" xfId="1942" xr:uid="{61B21F82-3264-4A33-B453-B14F7E5D00FA}"/>
    <cellStyle name="SAPBEXHLevel2X 5 23" xfId="1818" xr:uid="{D8368EAA-E1D7-4CC4-A765-9F0B10AD1FA7}"/>
    <cellStyle name="SAPBEXHLevel2X 5 24" xfId="1764" xr:uid="{5F4C968B-4DCD-42E5-BBDE-E573767BD884}"/>
    <cellStyle name="SAPBEXHLevel2X 5 25" xfId="1616" xr:uid="{C383FD6B-C6B7-4555-BAB4-948C092C6E6C}"/>
    <cellStyle name="SAPBEXHLevel2X 5 26" xfId="1714" xr:uid="{6C6336CA-B1FC-4044-A0FC-C6DBD84E1F8F}"/>
    <cellStyle name="SAPBEXHLevel2X 5 27" xfId="2200" xr:uid="{5FDD5F63-1751-4C90-8DFB-37E20B64BF47}"/>
    <cellStyle name="SAPBEXHLevel2X 5 28" xfId="1851" xr:uid="{36D52A66-9317-4EC8-87AB-23331D42B422}"/>
    <cellStyle name="SAPBEXHLevel2X 5 29" xfId="1619" xr:uid="{809D8DCB-8DAE-47A8-9C9A-B30F3ECBD241}"/>
    <cellStyle name="SAPBEXHLevel2X 5 3" xfId="462" xr:uid="{8B27FB27-189F-4836-9ADD-52ED514FAA25}"/>
    <cellStyle name="SAPBEXHLevel2X 5 30" xfId="2275" xr:uid="{30BA4BDF-E4C3-4C29-B266-54CE191D389A}"/>
    <cellStyle name="SAPBEXHLevel2X 5 31" xfId="1630" xr:uid="{7B6D7A08-2EBC-4FF8-AFF7-667CA692BB73}"/>
    <cellStyle name="SAPBEXHLevel2X 5 32" xfId="1673" xr:uid="{D3B6AD01-D710-413A-B56C-23B9A2F8D38F}"/>
    <cellStyle name="SAPBEXHLevel2X 5 33" xfId="1919" xr:uid="{2238388B-DBCA-4FCD-8A69-EE12DD3F2EE3}"/>
    <cellStyle name="SAPBEXHLevel2X 5 34" xfId="1953" xr:uid="{8CA29238-F648-4B8A-9D8F-0F278F1FB96C}"/>
    <cellStyle name="SAPBEXHLevel2X 5 35" xfId="1916" xr:uid="{9DEF89AE-34AE-45E6-90CA-B93BC474E0D7}"/>
    <cellStyle name="SAPBEXHLevel2X 5 36" xfId="1882" xr:uid="{ACFDAD00-E78C-4F24-8480-01E86E9870FD}"/>
    <cellStyle name="SAPBEXHLevel2X 5 37" xfId="2500" xr:uid="{4181DD1F-E92C-445F-B472-7D21096FBD20}"/>
    <cellStyle name="SAPBEXHLevel2X 5 38" xfId="2519" xr:uid="{C50FF36A-475B-4E83-A4AF-AC0DE41ACD5F}"/>
    <cellStyle name="SAPBEXHLevel2X 5 39" xfId="2536" xr:uid="{2C71A705-162C-45DD-8C52-3066339DA4BB}"/>
    <cellStyle name="SAPBEXHLevel2X 5 4" xfId="511" xr:uid="{A63EB39C-F6DC-46D2-A3CC-0FC4D0D32E41}"/>
    <cellStyle name="SAPBEXHLevel2X 5 5" xfId="561" xr:uid="{FF112954-CB39-48A4-8B61-982C976CCF52}"/>
    <cellStyle name="SAPBEXHLevel2X 5 6" xfId="609" xr:uid="{88206170-60F1-4CE8-B0A5-C74DA904FCFB}"/>
    <cellStyle name="SAPBEXHLevel2X 5 7" xfId="657" xr:uid="{28C4246E-C8C6-4CA4-A4FC-6DA5CA744801}"/>
    <cellStyle name="SAPBEXHLevel2X 5 8" xfId="702" xr:uid="{56A5C448-78FE-47B6-B418-CD045F291224}"/>
    <cellStyle name="SAPBEXHLevel2X 5 9" xfId="740" xr:uid="{E180C92B-7308-4C26-86C5-AFC95D45986D}"/>
    <cellStyle name="SAPBEXHLevel2X 6" xfId="2859" xr:uid="{D574913B-18BE-449C-94BE-940B7768EEA3}"/>
    <cellStyle name="SAPBEXHLevel3" xfId="86" xr:uid="{9C1997A9-32DF-49E8-8641-F984ADCDE6B1}"/>
    <cellStyle name="SAPBEXHLevel3 10" xfId="1033" xr:uid="{3C81795E-DBB8-45ED-8FDA-1A07B691135A}"/>
    <cellStyle name="SAPBEXHLevel3 11" xfId="1098" xr:uid="{39F0E9C9-F2DB-4874-9475-B259E1BA8281}"/>
    <cellStyle name="SAPBEXHLevel3 12" xfId="2629" xr:uid="{060181FB-0624-4F42-AD1F-033F64CF00C7}"/>
    <cellStyle name="SAPBEXHLevel3 13" xfId="2712" xr:uid="{08A7C9AD-9E8D-4022-924B-49AE61484642}"/>
    <cellStyle name="SAPBEXHLevel3 14" xfId="2860" xr:uid="{9B2266C4-7070-4C70-AC74-FB57D98FA74F}"/>
    <cellStyle name="SAPBEXHLevel3 2" xfId="260" xr:uid="{B59B4E22-3429-4771-947F-3C94E3B16455}"/>
    <cellStyle name="SAPBEXHLevel3 2 10" xfId="745" xr:uid="{B73A596D-47DC-42CF-BDF1-3A4F4B6F7058}"/>
    <cellStyle name="SAPBEXHLevel3 2 11" xfId="788" xr:uid="{C55663DF-51A2-4326-8847-5B62E0A9BD10}"/>
    <cellStyle name="SAPBEXHLevel3 2 12" xfId="837" xr:uid="{EE8761AE-9466-4FF0-A45B-A6F0826CE744}"/>
    <cellStyle name="SAPBEXHLevel3 2 12 2" xfId="1151" xr:uid="{3756C792-C1D0-4745-85E0-F056DB8932AC}"/>
    <cellStyle name="SAPBEXHLevel3 2 12 3" xfId="2604" xr:uid="{8B36019A-868B-47C4-8C2B-2099C7932E7B}"/>
    <cellStyle name="SAPBEXHLevel3 2 12 4" xfId="1056" xr:uid="{37B60008-6ABF-4A96-9061-A34E4B2A4085}"/>
    <cellStyle name="SAPBEXHLevel3 2 12 5" xfId="2658" xr:uid="{F927B2BC-C456-4ADA-BB71-CABDAD6044E2}"/>
    <cellStyle name="SAPBEXHLevel3 2 13" xfId="858" xr:uid="{8312A39D-F58C-4A4C-B3BB-F95CA77EFFFE}"/>
    <cellStyle name="SAPBEXHLevel3 2 13 2" xfId="1308" xr:uid="{FAAA0F5B-526D-4B70-9452-A5E344336C80}"/>
    <cellStyle name="SAPBEXHLevel3 2 13 3" xfId="2627" xr:uid="{3442087C-DC07-4B91-B2A2-4AF5CC31F62D}"/>
    <cellStyle name="SAPBEXHLevel3 2 13 4" xfId="2731" xr:uid="{238C822E-F2AB-4DFB-A19B-8227C3980CCD}"/>
    <cellStyle name="SAPBEXHLevel3 2 13 5" xfId="2745" xr:uid="{60AEF342-0E80-47CC-B9FA-F40283931AC9}"/>
    <cellStyle name="SAPBEXHLevel3 2 14" xfId="879" xr:uid="{9AF6BDC3-36A4-4E7C-9C65-D7518B73BDE6}"/>
    <cellStyle name="SAPBEXHLevel3 2 14 2" xfId="1393" xr:uid="{6E1EAC85-AC85-490A-83DE-7C6AE24510CD}"/>
    <cellStyle name="SAPBEXHLevel3 2 14 3" xfId="2640" xr:uid="{ABEB20D1-6388-464A-AA0F-ACCBB806B617}"/>
    <cellStyle name="SAPBEXHLevel3 2 14 4" xfId="2693" xr:uid="{2235840E-2D29-4A69-98DD-B932AD195A14}"/>
    <cellStyle name="SAPBEXHLevel3 2 14 5" xfId="2680" xr:uid="{BE961C69-9915-481F-AEC0-F2FA06476A40}"/>
    <cellStyle name="SAPBEXHLevel3 2 15" xfId="912" xr:uid="{41375F03-3C94-4AA1-BEFF-41B366D63749}"/>
    <cellStyle name="SAPBEXHLevel3 2 15 2" xfId="1286" xr:uid="{7A220A88-ADB7-4B29-98D1-89EC5B5614B2}"/>
    <cellStyle name="SAPBEXHLevel3 2 15 3" xfId="2626" xr:uid="{1761647F-E093-4DB0-B195-640CC76E7FD8}"/>
    <cellStyle name="SAPBEXHLevel3 2 15 4" xfId="2699" xr:uid="{F68AF0F3-EECB-4C37-A268-25835A7572BA}"/>
    <cellStyle name="SAPBEXHLevel3 2 15 5" xfId="2590" xr:uid="{A6F42FA7-3BFB-4724-92B0-24DAF12BDEC1}"/>
    <cellStyle name="SAPBEXHLevel3 2 16" xfId="1040" xr:uid="{64D768B6-8AEB-4758-AD56-BC8EFD287058}"/>
    <cellStyle name="SAPBEXHLevel3 2 16 2" xfId="1458" xr:uid="{863E757C-C780-467B-AB07-3D458FD23C73}"/>
    <cellStyle name="SAPBEXHLevel3 2 16 3" xfId="2649" xr:uid="{6CAE8BC3-45F8-4D3B-BEB7-2CA5609F1AAD}"/>
    <cellStyle name="SAPBEXHLevel3 2 16 4" xfId="1049" xr:uid="{66414CA1-D58C-40A4-A674-5B54C264F261}"/>
    <cellStyle name="SAPBEXHLevel3 2 16 5" xfId="1082" xr:uid="{86D3E2C6-45D9-410A-AAEA-25D20F64163B}"/>
    <cellStyle name="SAPBEXHLevel3 2 17" xfId="1336" xr:uid="{33528BB3-2597-4572-A1EA-8FD4B0978B5B}"/>
    <cellStyle name="SAPBEXHLevel3 2 18" xfId="1276" xr:uid="{641F0DFF-C107-44BF-9338-6996A3A24B07}"/>
    <cellStyle name="SAPBEXHLevel3 2 19" xfId="1227" xr:uid="{3233A5AF-093D-4040-9699-BF2D2668844B}"/>
    <cellStyle name="SAPBEXHLevel3 2 2" xfId="154" xr:uid="{BEE8BF16-9A26-4B83-ACC2-9A1554FF6465}"/>
    <cellStyle name="SAPBEXHLevel3 2 2 10" xfId="2595" xr:uid="{F447FF26-905C-400B-B834-878044D3812F}"/>
    <cellStyle name="SAPBEXHLevel3 2 2 2" xfId="420" xr:uid="{8703529C-86DF-4D2A-9E8E-0A660412D4F2}"/>
    <cellStyle name="SAPBEXHLevel3 2 2 3" xfId="850" xr:uid="{F047E04A-0A7A-4D32-9F4B-6C66FDA00B48}"/>
    <cellStyle name="SAPBEXHLevel3 2 2 4" xfId="868" xr:uid="{67F92344-50DA-4091-BC21-731990C450E5}"/>
    <cellStyle name="SAPBEXHLevel3 2 2 5" xfId="889" xr:uid="{CA8CB20A-1277-4FD6-B40E-D4439B877AFE}"/>
    <cellStyle name="SAPBEXHLevel3 2 2 6" xfId="926" xr:uid="{93FC23F8-2F3F-49F6-AECB-2ADF7FEAF662}"/>
    <cellStyle name="SAPBEXHLevel3 2 2 7" xfId="1068" xr:uid="{AAAB3573-A10D-485F-BC61-208F849DB080}"/>
    <cellStyle name="SAPBEXHLevel3 2 2 8" xfId="1069" xr:uid="{DBBF1717-E545-4EB1-9003-2B165F058C8F}"/>
    <cellStyle name="SAPBEXHLevel3 2 2 9" xfId="2694" xr:uid="{343AF2E9-8582-4F42-94D0-7FCA75B64130}"/>
    <cellStyle name="SAPBEXHLevel3 2 20" xfId="1496" xr:uid="{D6B88BE3-EEA6-42B2-8EDD-6C3EADCCC621}"/>
    <cellStyle name="SAPBEXHLevel3 2 21" xfId="2085" xr:uid="{854452CA-E411-4880-B83A-7B271BA58AD4}"/>
    <cellStyle name="SAPBEXHLevel3 2 22" xfId="1739" xr:uid="{65BBF741-EE16-4856-B037-5B19851840D6}"/>
    <cellStyle name="SAPBEXHLevel3 2 23" xfId="1610" xr:uid="{CEF059BC-EDB7-4B34-B514-BECCE487106B}"/>
    <cellStyle name="SAPBEXHLevel3 2 24" xfId="1607" xr:uid="{B2A5A061-61ED-4D1F-8A99-344D07AF1666}"/>
    <cellStyle name="SAPBEXHLevel3 2 25" xfId="1592" xr:uid="{F4EEFDCA-44F8-42C5-990E-96621243B0EE}"/>
    <cellStyle name="SAPBEXHLevel3 2 26" xfId="1700" xr:uid="{D3B732FD-F2E6-47F4-861E-A98BA3A33D31}"/>
    <cellStyle name="SAPBEXHLevel3 2 27" xfId="2136" xr:uid="{591D8805-08EE-4BD2-95E8-8B282C1BA413}"/>
    <cellStyle name="SAPBEXHLevel3 2 28" xfId="2193" xr:uid="{3F63B2BA-A8D2-4727-8D9F-3616F216B41E}"/>
    <cellStyle name="SAPBEXHLevel3 2 29" xfId="2040" xr:uid="{4A2394F4-2D6F-48FC-AF21-74490AB80DAE}"/>
    <cellStyle name="SAPBEXHLevel3 2 3" xfId="426" xr:uid="{0380496A-023A-4B82-A1EC-82631FC3C9D4}"/>
    <cellStyle name="SAPBEXHLevel3 2 30" xfId="2035" xr:uid="{A8C414ED-6F04-4084-92B9-8B44623410B7}"/>
    <cellStyle name="SAPBEXHLevel3 2 31" xfId="2325" xr:uid="{46E7C758-A344-4DBE-B1FD-29DEE3A15379}"/>
    <cellStyle name="SAPBEXHLevel3 2 32" xfId="2403" xr:uid="{FF54FBBA-1D79-4C5A-BEB3-EB0E666B9DC3}"/>
    <cellStyle name="SAPBEXHLevel3 2 33" xfId="1671" xr:uid="{401D30FF-4FB0-422F-99EB-9B506A88ABD3}"/>
    <cellStyle name="SAPBEXHLevel3 2 34" xfId="1652" xr:uid="{36D98080-3860-4917-B976-9EFF89B25553}"/>
    <cellStyle name="SAPBEXHLevel3 2 35" xfId="2313" xr:uid="{F95DEE3B-3EBC-41FC-9C58-FA69215F650A}"/>
    <cellStyle name="SAPBEXHLevel3 2 36" xfId="1949" xr:uid="{AC650157-8D30-498D-A6E9-9FB3E79E764C}"/>
    <cellStyle name="SAPBEXHLevel3 2 37" xfId="1910" xr:uid="{9DB6D57A-B03F-43C3-9E0D-16897DBF4CF6}"/>
    <cellStyle name="SAPBEXHLevel3 2 38" xfId="2424" xr:uid="{B46A4C17-DC3F-4ECB-AA88-DFAC79D742ED}"/>
    <cellStyle name="SAPBEXHLevel3 2 39" xfId="1719" xr:uid="{F19B0E5F-A18F-45E7-8A2B-FBF4A855DEF2}"/>
    <cellStyle name="SAPBEXHLevel3 2 4" xfId="475" xr:uid="{5C0EA30D-F1B4-4BD1-B473-2EB436196E6C}"/>
    <cellStyle name="SAPBEXHLevel3 2 40" xfId="1091" xr:uid="{81946318-B3FD-4134-A595-44A784229857}"/>
    <cellStyle name="SAPBEXHLevel3 2 41" xfId="1060" xr:uid="{F0646E7A-C14C-429D-9CD9-F2927C9B29D1}"/>
    <cellStyle name="SAPBEXHLevel3 2 42" xfId="2701" xr:uid="{C20D8F50-F2F7-4A1C-B226-7F44BE0E89AE}"/>
    <cellStyle name="SAPBEXHLevel3 2 5" xfId="525" xr:uid="{1F801679-3577-48AB-8FE9-D7872343ABE9}"/>
    <cellStyle name="SAPBEXHLevel3 2 6" xfId="574" xr:uid="{1B82976A-4E10-40AD-9158-F242DB7AF630}"/>
    <cellStyle name="SAPBEXHLevel3 2 7" xfId="622" xr:uid="{249F5E3D-0ED7-430A-BCE7-1DB2C9693515}"/>
    <cellStyle name="SAPBEXHLevel3 2 8" xfId="668" xr:uid="{C82696EE-B61C-4923-86CE-F94F7D860E98}"/>
    <cellStyle name="SAPBEXHLevel3 2 9" xfId="707" xr:uid="{8C1E9D0C-1317-415A-BB8B-C111BC98BA84}"/>
    <cellStyle name="SAPBEXHLevel3 3" xfId="143" xr:uid="{C2CC7EDB-7879-4636-9AFB-40729072E64B}"/>
    <cellStyle name="SAPBEXHLevel3 3 10" xfId="759" xr:uid="{26F0A96C-7298-48F8-8628-C8FD0EDA3A10}"/>
    <cellStyle name="SAPBEXHLevel3 3 11" xfId="802" xr:uid="{A5EC12EE-8249-4B60-B899-7260FFA37497}"/>
    <cellStyle name="SAPBEXHLevel3 3 12" xfId="1165" xr:uid="{44F179BE-FB62-4815-B95C-B121D7CDFD41}"/>
    <cellStyle name="SAPBEXHLevel3 3 13" xfId="1419" xr:uid="{363ECB06-97CE-4166-AAE4-80F157BC2741}"/>
    <cellStyle name="SAPBEXHLevel3 3 14" xfId="1453" xr:uid="{B387216D-CF2A-43FE-A62D-7496E0D3044A}"/>
    <cellStyle name="SAPBEXHLevel3 3 15" xfId="1207" xr:uid="{E3114D27-C4D7-4FEC-820B-72945524029F}"/>
    <cellStyle name="SAPBEXHLevel3 3 16" xfId="1299" xr:uid="{5BD8ED3D-4211-4DC2-ABDC-1190DD33F972}"/>
    <cellStyle name="SAPBEXHLevel3 3 17" xfId="1498" xr:uid="{FFA1BD8E-F606-436D-9FE0-3F9B654684BE}"/>
    <cellStyle name="SAPBEXHLevel3 3 18" xfId="1519" xr:uid="{FE33AABD-20FD-4529-8D1F-CDA44752026B}"/>
    <cellStyle name="SAPBEXHLevel3 3 19" xfId="1541" xr:uid="{C9B8E77F-376A-4FBF-9B85-91D61B7F668F}"/>
    <cellStyle name="SAPBEXHLevel3 3 2" xfId="372" xr:uid="{BB82D7A7-2A4C-4024-BE74-51F05E146A70}"/>
    <cellStyle name="SAPBEXHLevel3 3 20" xfId="1441" xr:uid="{7752FC45-BF4C-47FA-971A-245163CD4B86}"/>
    <cellStyle name="SAPBEXHLevel3 3 21" xfId="1922" xr:uid="{E54F15B5-01F1-42C2-8FBA-D2C001C214C3}"/>
    <cellStyle name="SAPBEXHLevel3 3 22" xfId="1997" xr:uid="{36E8816B-80F7-459D-88B8-05196DBF8D23}"/>
    <cellStyle name="SAPBEXHLevel3 3 23" xfId="1841" xr:uid="{477D9D00-899B-46E8-9687-3F012A7E97B1}"/>
    <cellStyle name="SAPBEXHLevel3 3 24" xfId="1897" xr:uid="{DE51220D-3DBD-46FC-B6CA-D5672705A5F9}"/>
    <cellStyle name="SAPBEXHLevel3 3 25" xfId="2189" xr:uid="{B07983F7-8CD3-41F4-9FD4-EC917428414D}"/>
    <cellStyle name="SAPBEXHLevel3 3 26" xfId="1844" xr:uid="{38031F5C-AA58-4355-8979-C5B214EA4A2C}"/>
    <cellStyle name="SAPBEXHLevel3 3 27" xfId="2176" xr:uid="{17FB8B1E-57DB-4C49-B9A6-76912B484C23}"/>
    <cellStyle name="SAPBEXHLevel3 3 28" xfId="2360" xr:uid="{A02BD213-7C91-4651-BDB9-087FF76DC42E}"/>
    <cellStyle name="SAPBEXHLevel3 3 29" xfId="2384" xr:uid="{39D94FF8-25EE-4C67-B57E-D5465978B4D6}"/>
    <cellStyle name="SAPBEXHLevel3 3 3" xfId="440" xr:uid="{E1EE5293-3DA2-4781-99C7-38E371A1F9CE}"/>
    <cellStyle name="SAPBEXHLevel3 3 30" xfId="2413" xr:uid="{F69FD7C4-A2C0-4A09-921D-BF6D60E7755A}"/>
    <cellStyle name="SAPBEXHLevel3 3 31" xfId="1955" xr:uid="{0A022CA3-552C-4A1B-9EC2-C0339C25BE95}"/>
    <cellStyle name="SAPBEXHLevel3 3 32" xfId="1840" xr:uid="{C3B1E323-99A2-4D15-BF4B-291CA4DFCCA0}"/>
    <cellStyle name="SAPBEXHLevel3 3 33" xfId="2396" xr:uid="{92B39B5A-F0BB-4271-9FA1-A029F6B6B595}"/>
    <cellStyle name="SAPBEXHLevel3 3 34" xfId="2506" xr:uid="{A16C72DA-B57F-4F1C-9E9D-59FD40477BF5}"/>
    <cellStyle name="SAPBEXHLevel3 3 35" xfId="2524" xr:uid="{E1B9413F-7379-4C24-982B-7A7DCAC7EF6C}"/>
    <cellStyle name="SAPBEXHLevel3 3 36" xfId="2541" xr:uid="{5F25ABDE-C3C7-406F-A401-85358FAE76E4}"/>
    <cellStyle name="SAPBEXHLevel3 3 37" xfId="2555" xr:uid="{218532BD-6E86-4657-99C3-F51085EC4F80}"/>
    <cellStyle name="SAPBEXHLevel3 3 38" xfId="2566" xr:uid="{AECF2014-CA76-4B17-8EB5-70F0C435E382}"/>
    <cellStyle name="SAPBEXHLevel3 3 39" xfId="2576" xr:uid="{E557F43F-8495-4E5A-8AEB-2BB73FF47E02}"/>
    <cellStyle name="SAPBEXHLevel3 3 4" xfId="489" xr:uid="{C7E99BEA-0A62-4344-8824-3A4ADF57438B}"/>
    <cellStyle name="SAPBEXHLevel3 3 5" xfId="539" xr:uid="{654B9553-79AE-4385-86E8-35D9D3C8B482}"/>
    <cellStyle name="SAPBEXHLevel3 3 6" xfId="588" xr:uid="{607DB064-993D-4353-8A27-E30EF8EA475B}"/>
    <cellStyle name="SAPBEXHLevel3 3 7" xfId="636" xr:uid="{18BE05F1-9731-4390-B048-DD9C26A3D70B}"/>
    <cellStyle name="SAPBEXHLevel3 3 8" xfId="682" xr:uid="{2330DBC3-BA9E-4000-B31B-42811B56855A}"/>
    <cellStyle name="SAPBEXHLevel3 3 9" xfId="721" xr:uid="{C598BFA4-B0CE-4D21-BA9B-A76CD3EA85FC}"/>
    <cellStyle name="SAPBEXHLevel3 4" xfId="268" xr:uid="{D69280D3-B928-4007-B4A3-42C96416D222}"/>
    <cellStyle name="SAPBEXHLevel3 4 10" xfId="770" xr:uid="{05924825-7F62-4EB4-9713-47950C8F6423}"/>
    <cellStyle name="SAPBEXHLevel3 4 11" xfId="813" xr:uid="{D8BF2825-39EF-4C6F-A36B-5E54B990D640}"/>
    <cellStyle name="SAPBEXHLevel3 4 12" xfId="1177" xr:uid="{D8EF9652-6A97-438D-B299-2B62C9A1FD31}"/>
    <cellStyle name="SAPBEXHLevel3 4 13" xfId="1387" xr:uid="{3EDF9FF7-39E1-4148-AC56-AAA85C37C5C3}"/>
    <cellStyle name="SAPBEXHLevel3 4 14" xfId="1360" xr:uid="{91FCF9FB-B91B-4786-BCB9-A1DCB5AC385A}"/>
    <cellStyle name="SAPBEXHLevel3 4 15" xfId="1448" xr:uid="{287C3AB3-E8E1-435E-AD4F-DC17540EADD5}"/>
    <cellStyle name="SAPBEXHLevel3 4 16" xfId="1262" xr:uid="{DAE37ADD-49DE-44A6-AA5B-37B7A5310657}"/>
    <cellStyle name="SAPBEXHLevel3 4 17" xfId="1461" xr:uid="{C41058B9-6D5D-4D5B-8BA7-EA915A61C1B4}"/>
    <cellStyle name="SAPBEXHLevel3 4 18" xfId="1500" xr:uid="{3E5B0401-24C1-4111-BC4E-1748949AF8CB}"/>
    <cellStyle name="SAPBEXHLevel3 4 19" xfId="1521" xr:uid="{02039339-A86D-4790-B91B-543C0281ECF3}"/>
    <cellStyle name="SAPBEXHLevel3 4 2" xfId="411" xr:uid="{0B9EF7FF-9BB6-4C0F-91A3-C8D1E87286D9}"/>
    <cellStyle name="SAPBEXHLevel3 4 20" xfId="1304" xr:uid="{31FE5CE2-7367-41BD-8A7E-EB66D0CB9739}"/>
    <cellStyle name="SAPBEXHLevel3 4 21" xfId="2101" xr:uid="{08A0A328-56D2-4969-BA2D-543D1F9FE331}"/>
    <cellStyle name="SAPBEXHLevel3 4 22" xfId="2139" xr:uid="{EF658F88-559F-411E-8C77-6CAD9B3CD3F9}"/>
    <cellStyle name="SAPBEXHLevel3 4 23" xfId="1874" xr:uid="{BADCFBA3-7861-4507-8781-18B2255FA734}"/>
    <cellStyle name="SAPBEXHLevel3 4 24" xfId="1945" xr:uid="{67779285-DB08-41E9-98E2-6BD6FB638AA7}"/>
    <cellStyle name="SAPBEXHLevel3 4 25" xfId="1944" xr:uid="{0596F2B8-7E25-480C-A23D-656298422000}"/>
    <cellStyle name="SAPBEXHLevel3 4 26" xfId="1964" xr:uid="{D473B739-3A44-4485-B93D-63A7A831A355}"/>
    <cellStyle name="SAPBEXHLevel3 4 27" xfId="1970" xr:uid="{1D3BD037-DC05-4279-95F1-CFA2FC30FDD9}"/>
    <cellStyle name="SAPBEXHLevel3 4 28" xfId="2105" xr:uid="{7156FB55-64B4-45AA-B989-68060B792229}"/>
    <cellStyle name="SAPBEXHLevel3 4 29" xfId="2048" xr:uid="{AAF650A7-71DE-45A9-9742-EC7C64F58443}"/>
    <cellStyle name="SAPBEXHLevel3 4 3" xfId="452" xr:uid="{B2D3D8AD-9A96-41E7-97D6-D33EC43CC658}"/>
    <cellStyle name="SAPBEXHLevel3 4 30" xfId="2355" xr:uid="{5B7D5507-F039-45B5-A9D4-CEA19A0FC01C}"/>
    <cellStyle name="SAPBEXHLevel3 4 31" xfId="1998" xr:uid="{3A28F9FD-8E2D-4CD3-B5C8-BBCF768D9CC1}"/>
    <cellStyle name="SAPBEXHLevel3 4 32" xfId="2388" xr:uid="{E3182F9B-6AA5-45D6-B8F9-0CEFCD46912A}"/>
    <cellStyle name="SAPBEXHLevel3 4 33" xfId="1822" xr:uid="{65D7B25F-DD60-4F95-B48A-48D24B606FC7}"/>
    <cellStyle name="SAPBEXHLevel3 4 34" xfId="2106" xr:uid="{3A4BB498-57E3-4909-81DD-58CA36B7F879}"/>
    <cellStyle name="SAPBEXHLevel3 4 35" xfId="1806" xr:uid="{D28DDA8E-6B9E-4CFA-8B5E-D555EF21DECB}"/>
    <cellStyle name="SAPBEXHLevel3 4 36" xfId="2503" xr:uid="{8770743B-B124-4681-9B71-3493CB51B164}"/>
    <cellStyle name="SAPBEXHLevel3 4 37" xfId="2521" xr:uid="{058538D4-4AE6-4253-8AD6-E3FA72E3CD44}"/>
    <cellStyle name="SAPBEXHLevel3 4 38" xfId="2538" xr:uid="{74BDCC71-C01E-4127-B273-CAA6B9318D6F}"/>
    <cellStyle name="SAPBEXHLevel3 4 39" xfId="2553" xr:uid="{B23126CA-E40E-4E03-878E-D2BB356AA621}"/>
    <cellStyle name="SAPBEXHLevel3 4 4" xfId="501" xr:uid="{5113D89E-4165-4001-8D39-3300464E88D8}"/>
    <cellStyle name="SAPBEXHLevel3 4 5" xfId="551" xr:uid="{C66580C4-1C88-473D-8F25-8205E36E672E}"/>
    <cellStyle name="SAPBEXHLevel3 4 6" xfId="600" xr:uid="{2D3A7F1B-EE70-407A-AC73-55EF560CEA7E}"/>
    <cellStyle name="SAPBEXHLevel3 4 7" xfId="648" xr:uid="{78690430-04D4-4E4D-87B9-77105A0AE50F}"/>
    <cellStyle name="SAPBEXHLevel3 4 8" xfId="694" xr:uid="{B6281A3A-E28F-45F5-B0CD-6321AEBCBF43}"/>
    <cellStyle name="SAPBEXHLevel3 4 9" xfId="732" xr:uid="{BA35CE5A-C433-420F-9070-7573CEC6BEC0}"/>
    <cellStyle name="SAPBEXHLevel3 5" xfId="279" xr:uid="{BD5781CD-7306-4EF4-A7C5-0E8586EDBEB7}"/>
    <cellStyle name="SAPBEXHLevel3 5 10" xfId="777" xr:uid="{04207F1D-8020-4C33-8FF1-A6691CA3E026}"/>
    <cellStyle name="SAPBEXHLevel3 5 11" xfId="820" xr:uid="{3EA60C38-4387-460D-A970-C5A997405E45}"/>
    <cellStyle name="SAPBEXHLevel3 5 12" xfId="1186" xr:uid="{A9C85B27-FEA2-4A00-B129-740DA59ECCBB}"/>
    <cellStyle name="SAPBEXHLevel3 5 13" xfId="1366" xr:uid="{74AEFF28-622C-4252-9EE4-912C7AB5C47D}"/>
    <cellStyle name="SAPBEXHLevel3 5 14" xfId="1424" xr:uid="{FF5B22DA-E389-4A41-AEB7-3DBBA5DBBA41}"/>
    <cellStyle name="SAPBEXHLevel3 5 15" xfId="1217" xr:uid="{526AED05-B5D8-446F-A2B3-DB3291A84812}"/>
    <cellStyle name="SAPBEXHLevel3 5 16" xfId="1446" xr:uid="{8DF8FF83-7B05-4919-92BE-7DE76EAF6694}"/>
    <cellStyle name="SAPBEXHLevel3 5 17" xfId="1490" xr:uid="{BF677DD9-B3B8-4E70-8E97-899471693828}"/>
    <cellStyle name="SAPBEXHLevel3 5 18" xfId="1503" xr:uid="{7CBA9CD6-DC85-4DDA-AF29-05ED3C202192}"/>
    <cellStyle name="SAPBEXHLevel3 5 19" xfId="1524" xr:uid="{D962A37A-2C77-4CC7-B1F7-AF166E0E80AA}"/>
    <cellStyle name="SAPBEXHLevel3 5 2" xfId="387" xr:uid="{97C2E399-E457-42B9-8546-769EDAED9C52}"/>
    <cellStyle name="SAPBEXHLevel3 5 20" xfId="1473" xr:uid="{028B3E4F-2CC4-43BE-A94F-679A46B1298A}"/>
    <cellStyle name="SAPBEXHLevel3 5 21" xfId="2089" xr:uid="{46FC4DD7-2CE8-4062-9BB1-F8665696DDB5}"/>
    <cellStyle name="SAPBEXHLevel3 5 22" xfId="2256" xr:uid="{97F383A0-6B58-439F-8DDC-C5ADE5D2CC46}"/>
    <cellStyle name="SAPBEXHLevel3 5 23" xfId="1727" xr:uid="{05E9F915-6890-4C4D-A208-C43C1BDD54D9}"/>
    <cellStyle name="SAPBEXHLevel3 5 24" xfId="1871" xr:uid="{A65326F7-0D13-4A3F-B667-960563CAB3B1}"/>
    <cellStyle name="SAPBEXHLevel3 5 25" xfId="2138" xr:uid="{B9FA380D-1B17-4C69-BDD6-C42C5B59965E}"/>
    <cellStyle name="SAPBEXHLevel3 5 26" xfId="2268" xr:uid="{AD325554-14C6-489F-93BE-19445C3A39B1}"/>
    <cellStyle name="SAPBEXHLevel3 5 27" xfId="2250" xr:uid="{73728BE1-39AE-4B76-9D14-06AC1E52B5F1}"/>
    <cellStyle name="SAPBEXHLevel3 5 28" xfId="2288" xr:uid="{D4A911AA-9D15-48AD-9D64-DAFC4E3321B5}"/>
    <cellStyle name="SAPBEXHLevel3 5 29" xfId="1596" xr:uid="{933ACDDB-1FB3-40F1-A251-114E6D992580}"/>
    <cellStyle name="SAPBEXHLevel3 5 3" xfId="463" xr:uid="{DFC32C5E-630C-4D25-9EEF-CFB12117F3EA}"/>
    <cellStyle name="SAPBEXHLevel3 5 30" xfId="1707" xr:uid="{19714515-1D92-4513-A3E8-BD31D4E8BFDC}"/>
    <cellStyle name="SAPBEXHLevel3 5 31" xfId="2272" xr:uid="{093551C5-A135-40FC-9A7D-A60AC603A0F9}"/>
    <cellStyle name="SAPBEXHLevel3 5 32" xfId="1647" xr:uid="{E6037EF1-45B9-416F-A722-75CDE30AF335}"/>
    <cellStyle name="SAPBEXHLevel3 5 33" xfId="2294" xr:uid="{AE62E0B2-AA05-4A28-823B-F24E25462D62}"/>
    <cellStyle name="SAPBEXHLevel3 5 34" xfId="2131" xr:uid="{BFFFC00E-36DD-46DA-B705-26D2E29C46EA}"/>
    <cellStyle name="SAPBEXHLevel3 5 35" xfId="1623" xr:uid="{A04B5A4E-E599-4917-AB3D-823A3A7E756B}"/>
    <cellStyle name="SAPBEXHLevel3 5 36" xfId="2212" xr:uid="{676D5D4A-5594-4719-936A-A548296CA8E1}"/>
    <cellStyle name="SAPBEXHLevel3 5 37" xfId="2062" xr:uid="{42E89C75-6FF1-491E-82CB-5EC4A547CB5A}"/>
    <cellStyle name="SAPBEXHLevel3 5 38" xfId="1861" xr:uid="{5A497056-4150-4D8B-9C01-70C97F8DBB7E}"/>
    <cellStyle name="SAPBEXHLevel3 5 39" xfId="2458" xr:uid="{67A02C4C-8F06-46E4-8676-B3E116E892DF}"/>
    <cellStyle name="SAPBEXHLevel3 5 4" xfId="512" xr:uid="{508902F3-2DA6-4994-A09D-699E512A8A7D}"/>
    <cellStyle name="SAPBEXHLevel3 5 5" xfId="562" xr:uid="{44F28CB3-2D25-44F9-A592-1AE6F598981A}"/>
    <cellStyle name="SAPBEXHLevel3 5 6" xfId="610" xr:uid="{3E86C654-48FB-4EDE-8707-7AF76C4F3B25}"/>
    <cellStyle name="SAPBEXHLevel3 5 7" xfId="658" xr:uid="{3791D0B3-1FEE-43E5-98D9-2FC1432500C9}"/>
    <cellStyle name="SAPBEXHLevel3 5 8" xfId="703" xr:uid="{F38A7C56-28CE-4AD6-90E1-B8A04DB2C941}"/>
    <cellStyle name="SAPBEXHLevel3 5 9" xfId="741" xr:uid="{082D8626-A3EC-4BD1-9936-18954228D9DB}"/>
    <cellStyle name="SAPBEXHLevel3 6" xfId="826" xr:uid="{4703628C-2802-4DFD-9357-9A4707EB7B57}"/>
    <cellStyle name="SAPBEXHLevel3 7" xfId="852" xr:uid="{B798A34D-043F-4C5A-A402-12D731C147D3}"/>
    <cellStyle name="SAPBEXHLevel3 8" xfId="874" xr:uid="{E7CACFBF-A99B-4C7D-8C77-4E8B90C24937}"/>
    <cellStyle name="SAPBEXHLevel3 9" xfId="897" xr:uid="{72C0180C-8D82-49B0-A03B-6F692739EE7F}"/>
    <cellStyle name="SAPBEXHLevel3X" xfId="222" xr:uid="{87BFFB4E-6D7F-4BF4-B649-5B9758440403}"/>
    <cellStyle name="SAPBEXHLevel3X 2" xfId="156" xr:uid="{52914470-34BE-4F57-AF7A-6A2122ECD307}"/>
    <cellStyle name="SAPBEXHLevel3X 2 10" xfId="746" xr:uid="{6A6AD0D8-A30E-4A26-9C03-0D774F102CED}"/>
    <cellStyle name="SAPBEXHLevel3X 2 11" xfId="789" xr:uid="{EA8F694F-C5D0-4821-AA8F-1775DB2AEF15}"/>
    <cellStyle name="SAPBEXHLevel3X 2 12" xfId="1152" xr:uid="{5DAF40EA-C011-47A1-A812-5E74EEA66555}"/>
    <cellStyle name="SAPBEXHLevel3X 2 13" xfId="1288" xr:uid="{BDC1EEAB-4AFF-4A96-A43B-1725C2D1A7D4}"/>
    <cellStyle name="SAPBEXHLevel3X 2 14" xfId="1197" xr:uid="{E6005AD4-BB0A-4C7F-9B2D-3B99041FC4F1}"/>
    <cellStyle name="SAPBEXHLevel3X 2 15" xfId="1252" xr:uid="{3E2F0EA6-BCFB-4AB2-8125-87845A4FDB6A}"/>
    <cellStyle name="SAPBEXHLevel3X 2 16" xfId="1375" xr:uid="{893EF9D3-B753-4B1B-8447-09C7F9B5B843}"/>
    <cellStyle name="SAPBEXHLevel3X 2 17" xfId="1208" xr:uid="{2CE930F8-A88B-4FA1-BD2E-1752721F8668}"/>
    <cellStyle name="SAPBEXHLevel3X 2 18" xfId="1118" xr:uid="{F247751D-627F-44D6-AC7D-38814E3670B9}"/>
    <cellStyle name="SAPBEXHLevel3X 2 19" xfId="1130" xr:uid="{9B3244F1-F630-4D8F-B781-14A3CC487FBD}"/>
    <cellStyle name="SAPBEXHLevel3X 2 2" xfId="409" xr:uid="{B6F083C3-2D5A-4FEB-A38C-9FFEFC9EAF93}"/>
    <cellStyle name="SAPBEXHLevel3X 2 20" xfId="1520" xr:uid="{BAACCEBB-E6F6-4BC4-A83F-125F411FE68C}"/>
    <cellStyle name="SAPBEXHLevel3X 2 21" xfId="1963" xr:uid="{EC73D313-18E1-459E-9E44-F4F4FAA51217}"/>
    <cellStyle name="SAPBEXHLevel3X 2 22" xfId="1635" xr:uid="{7756EC2F-AAE4-4191-90A7-014E654B506A}"/>
    <cellStyle name="SAPBEXHLevel3X 2 23" xfId="2082" xr:uid="{3749D3A6-E6E6-4C3C-83B6-3CDC6AFA876F}"/>
    <cellStyle name="SAPBEXHLevel3X 2 24" xfId="1924" xr:uid="{DA751989-8CB0-4997-819E-17C525EF8403}"/>
    <cellStyle name="SAPBEXHLevel3X 2 25" xfId="2061" xr:uid="{156CBCBD-B082-457A-B9BC-69F77F6109B7}"/>
    <cellStyle name="SAPBEXHLevel3X 2 26" xfId="1940" xr:uid="{3204F62B-34C8-4A94-A2A3-865710ABC9EF}"/>
    <cellStyle name="SAPBEXHLevel3X 2 27" xfId="1800" xr:uid="{E6956C74-A2DA-404B-A930-0973138F0653}"/>
    <cellStyle name="SAPBEXHLevel3X 2 28" xfId="2354" xr:uid="{09310203-148A-4E28-BA03-AC335DC21B9C}"/>
    <cellStyle name="SAPBEXHLevel3X 2 29" xfId="2381" xr:uid="{C55CBFF2-9E9C-4737-A1A4-C379E06F90D3}"/>
    <cellStyle name="SAPBEXHLevel3X 2 3" xfId="427" xr:uid="{73A059D9-6160-4799-8092-375A2DD92DB0}"/>
    <cellStyle name="SAPBEXHLevel3X 2 30" xfId="2408" xr:uid="{34D7336A-00D1-4E38-88A1-2199CBF395D5}"/>
    <cellStyle name="SAPBEXHLevel3X 2 31" xfId="2442" xr:uid="{D2F73A9A-58C2-4AFF-923C-957DDDD46596}"/>
    <cellStyle name="SAPBEXHLevel3X 2 32" xfId="1974" xr:uid="{1793318E-52B6-445E-919A-16DB10B83D7E}"/>
    <cellStyle name="SAPBEXHLevel3X 2 33" xfId="1729" xr:uid="{39DADB3C-FD5D-422F-8A91-E1A0A6F2D3B3}"/>
    <cellStyle name="SAPBEXHLevel3X 2 34" xfId="2502" xr:uid="{F18B7978-30D1-452E-B09F-11EA6269D532}"/>
    <cellStyle name="SAPBEXHLevel3X 2 35" xfId="2520" xr:uid="{91B4CD93-D998-47CD-BE51-F33DFB893F7A}"/>
    <cellStyle name="SAPBEXHLevel3X 2 36" xfId="2537" xr:uid="{AE4E5598-97C9-4196-8536-E757233AC57E}"/>
    <cellStyle name="SAPBEXHLevel3X 2 37" xfId="2552" xr:uid="{2B9B9817-D1E1-49AD-9553-3924E172647F}"/>
    <cellStyle name="SAPBEXHLevel3X 2 38" xfId="2564" xr:uid="{651FD2B2-1EBA-4A6F-AC0F-CFA15ED34697}"/>
    <cellStyle name="SAPBEXHLevel3X 2 39" xfId="2574" xr:uid="{1CE661AF-68CF-498C-A646-971CDEF1C055}"/>
    <cellStyle name="SAPBEXHLevel3X 2 4" xfId="476" xr:uid="{2AFBAAF0-34DD-43DA-8EE7-83E7D1ED33C6}"/>
    <cellStyle name="SAPBEXHLevel3X 2 5" xfId="526" xr:uid="{2D4DF94F-6E61-46EB-8C5C-6A0164C8694C}"/>
    <cellStyle name="SAPBEXHLevel3X 2 6" xfId="575" xr:uid="{AA37F8BD-3062-4517-8CA3-8EEFA1419BFB}"/>
    <cellStyle name="SAPBEXHLevel3X 2 7" xfId="623" xr:uid="{309F0E87-AE85-4B68-860D-B503A4AC795F}"/>
    <cellStyle name="SAPBEXHLevel3X 2 8" xfId="669" xr:uid="{BFBE45AC-4D08-4FFC-A142-99503C59C002}"/>
    <cellStyle name="SAPBEXHLevel3X 2 9" xfId="708" xr:uid="{CF9CD993-E9F2-42E0-815D-BF534CBDDCF2}"/>
    <cellStyle name="SAPBEXHLevel3X 3" xfId="220" xr:uid="{76889A8F-0886-4655-A333-818659A3F46F}"/>
    <cellStyle name="SAPBEXHLevel3X 3 10" xfId="760" xr:uid="{98BE58AF-913E-441F-979C-3D743290B4C6}"/>
    <cellStyle name="SAPBEXHLevel3X 3 11" xfId="803" xr:uid="{B36B41DC-758B-4613-A828-7DC3FAD74617}"/>
    <cellStyle name="SAPBEXHLevel3X 3 12" xfId="1166" xr:uid="{17613BF6-DB1E-44CF-920E-3018D2D5801F}"/>
    <cellStyle name="SAPBEXHLevel3X 3 13" xfId="1394" xr:uid="{1F3A374F-614C-4B81-9BB7-DF7FBCB79F5B}"/>
    <cellStyle name="SAPBEXHLevel3X 3 14" xfId="1405" xr:uid="{51DB5563-ABA9-403E-9785-A0316AB32135}"/>
    <cellStyle name="SAPBEXHLevel3X 3 15" xfId="1455" xr:uid="{FBB1E182-1A55-4301-AE8B-A3CD7753D765}"/>
    <cellStyle name="SAPBEXHLevel3X 3 16" xfId="1487" xr:uid="{3AB2266D-930C-4458-A6BE-69970E96EFF6}"/>
    <cellStyle name="SAPBEXHLevel3X 3 17" xfId="1511" xr:uid="{041CDABB-412C-40B0-A5D1-068B1DACE845}"/>
    <cellStyle name="SAPBEXHLevel3X 3 18" xfId="1531" xr:uid="{5061E8A2-2EFF-4B30-9044-C2CC5E1325C6}"/>
    <cellStyle name="SAPBEXHLevel3X 3 19" xfId="1552" xr:uid="{A37A4B97-D170-480F-910B-B09814D303F5}"/>
    <cellStyle name="SAPBEXHLevel3X 3 2" xfId="336" xr:uid="{78DF79AE-6D7A-43A9-B29F-7AF768631852}"/>
    <cellStyle name="SAPBEXHLevel3X 3 20" xfId="1579" xr:uid="{212F45F0-54A7-416C-923E-8CEF7192BC08}"/>
    <cellStyle name="SAPBEXHLevel3X 3 21" xfId="1662" xr:uid="{CD2BF893-7344-4C2B-B0AC-93B9D4704632}"/>
    <cellStyle name="SAPBEXHLevel3X 3 22" xfId="2024" xr:uid="{D65E28F1-F068-442F-93AF-B566240E9D71}"/>
    <cellStyle name="SAPBEXHLevel3X 3 23" xfId="1935" xr:uid="{479A2EEC-CBEE-441D-B6F2-2F75E5CE75E0}"/>
    <cellStyle name="SAPBEXHLevel3X 3 24" xfId="2132" xr:uid="{BF87A400-B2EE-4098-8EEA-5274AF6AA894}"/>
    <cellStyle name="SAPBEXHLevel3X 3 25" xfId="1736" xr:uid="{32C4BB0B-37E4-4933-8E0D-088C489132B5}"/>
    <cellStyle name="SAPBEXHLevel3X 3 26" xfId="1793" xr:uid="{8048ECCF-5DBB-46CA-8B4D-69132AF304B8}"/>
    <cellStyle name="SAPBEXHLevel3X 3 27" xfId="1665" xr:uid="{3322AC63-3B42-4929-8EBA-594CE989C775}"/>
    <cellStyle name="SAPBEXHLevel3X 3 28" xfId="2345" xr:uid="{628FA5D4-4613-46E4-89CA-FD9964070155}"/>
    <cellStyle name="SAPBEXHLevel3X 3 29" xfId="2373" xr:uid="{E571FE94-355B-4C3A-A366-12C6DF8D8263}"/>
    <cellStyle name="SAPBEXHLevel3X 3 3" xfId="441" xr:uid="{3F713793-B82C-46C1-9046-85B98C5DF94E}"/>
    <cellStyle name="SAPBEXHLevel3X 3 30" xfId="2397" xr:uid="{D4475E0B-E84F-4F23-AB31-C8EB4593897A}"/>
    <cellStyle name="SAPBEXHLevel3X 3 31" xfId="2159" xr:uid="{97E794B2-E1DF-4EEB-9AB3-A538FEF5D48B}"/>
    <cellStyle name="SAPBEXHLevel3X 3 32" xfId="2353" xr:uid="{64D792E1-67C5-4EF0-928F-E75048662FE2}"/>
    <cellStyle name="SAPBEXHLevel3X 3 33" xfId="2194" xr:uid="{54CD9873-6667-4E33-A63E-D9D14F758B27}"/>
    <cellStyle name="SAPBEXHLevel3X 3 34" xfId="2496" xr:uid="{9CE0DE0B-D28A-4AC0-93CD-85843645B665}"/>
    <cellStyle name="SAPBEXHLevel3X 3 35" xfId="2515" xr:uid="{DA931AAB-EFD0-4FDE-A94F-5017581297F9}"/>
    <cellStyle name="SAPBEXHLevel3X 3 36" xfId="2532" xr:uid="{5306ECD9-9833-4C9D-8C73-BDA3D97A70C3}"/>
    <cellStyle name="SAPBEXHLevel3X 3 37" xfId="2548" xr:uid="{08867D9B-E4DF-427A-ACE0-7350974FB4C1}"/>
    <cellStyle name="SAPBEXHLevel3X 3 38" xfId="2560" xr:uid="{B3739D22-3772-443B-9998-3CFABD531A42}"/>
    <cellStyle name="SAPBEXHLevel3X 3 39" xfId="2571" xr:uid="{50754BB1-AE6E-4081-90C0-65B2D1374914}"/>
    <cellStyle name="SAPBEXHLevel3X 3 4" xfId="490" xr:uid="{5EE27343-2F37-4BC9-83C4-0552B7BAB429}"/>
    <cellStyle name="SAPBEXHLevel3X 3 5" xfId="540" xr:uid="{78B370A8-2899-4484-880F-83DE6D5FD847}"/>
    <cellStyle name="SAPBEXHLevel3X 3 6" xfId="589" xr:uid="{F8D1FCAD-476F-4A58-8C91-47FD886BB639}"/>
    <cellStyle name="SAPBEXHLevel3X 3 7" xfId="637" xr:uid="{7C302F15-77B4-4788-A7B5-87D0FCC07425}"/>
    <cellStyle name="SAPBEXHLevel3X 3 8" xfId="683" xr:uid="{694C4D5B-7486-4AB4-B532-2CD4A1F3C47F}"/>
    <cellStyle name="SAPBEXHLevel3X 3 9" xfId="722" xr:uid="{F335B349-BAB6-4E1B-BCFC-43F6E9BC6381}"/>
    <cellStyle name="SAPBEXHLevel3X 4" xfId="269" xr:uid="{2A8E371C-604B-4BC2-8F10-BE76D7F08CAA}"/>
    <cellStyle name="SAPBEXHLevel3X 4 10" xfId="771" xr:uid="{A404C307-72CE-4F44-B3B8-2A8C43587A3E}"/>
    <cellStyle name="SAPBEXHLevel3X 4 11" xfId="814" xr:uid="{A4208056-E740-4D0C-BD1A-EAB5EBDACACC}"/>
    <cellStyle name="SAPBEXHLevel3X 4 12" xfId="1178" xr:uid="{B352E1ED-F466-464A-9397-2DE6D16D224D}"/>
    <cellStyle name="SAPBEXHLevel3X 4 13" xfId="1373" xr:uid="{3C100DF9-CD3D-4C8E-A45A-8997BEFCF61B}"/>
    <cellStyle name="SAPBEXHLevel3X 4 14" xfId="1272" xr:uid="{9208FF17-B081-4086-8F7A-796C982D58B1}"/>
    <cellStyle name="SAPBEXHLevel3X 4 15" xfId="1193" xr:uid="{606C370B-1471-4C6B-8C45-C8B9BBBD6188}"/>
    <cellStyle name="SAPBEXHLevel3X 4 16" xfId="1188" xr:uid="{DF00AB0B-12D0-4534-BAC8-7F6FA267F561}"/>
    <cellStyle name="SAPBEXHLevel3X 4 17" xfId="1253" xr:uid="{6F16C45B-AA6A-4A7E-B0B5-E2E21564E58F}"/>
    <cellStyle name="SAPBEXHLevel3X 4 18" xfId="1491" xr:uid="{CC94D928-33E3-48A7-B662-D9280EDA2A77}"/>
    <cellStyle name="SAPBEXHLevel3X 4 19" xfId="1510" xr:uid="{EDC42317-23CF-40FA-B7E5-26DF33CDACC3}"/>
    <cellStyle name="SAPBEXHLevel3X 4 2" xfId="335" xr:uid="{250681A6-8C4B-425E-8229-DCC173B4A475}"/>
    <cellStyle name="SAPBEXHLevel3X 4 20" xfId="1576" xr:uid="{5D80247A-3E60-469A-B5BF-EDF2E0C40552}"/>
    <cellStyle name="SAPBEXHLevel3X 4 21" xfId="2074" xr:uid="{3216CFC6-22AF-43EB-BC45-EEBFBEE0263B}"/>
    <cellStyle name="SAPBEXHLevel3X 4 22" xfId="2072" xr:uid="{40EA8889-0D75-4C86-AAC7-609DE9C7663D}"/>
    <cellStyle name="SAPBEXHLevel3X 4 23" xfId="1683" xr:uid="{CDFBFC1C-0771-4A93-A223-72B42C2E61E0}"/>
    <cellStyle name="SAPBEXHLevel3X 4 24" xfId="1816" xr:uid="{F06F4766-B9CF-421D-82D2-9D2D5DD05DDC}"/>
    <cellStyle name="SAPBEXHLevel3X 4 25" xfId="2103" xr:uid="{C11517E5-5104-4A84-9DDD-12077F73A3BA}"/>
    <cellStyle name="SAPBEXHLevel3X 4 26" xfId="1697" xr:uid="{F95C678F-E73A-4169-94CE-8655AFA193DC}"/>
    <cellStyle name="SAPBEXHLevel3X 4 27" xfId="1819" xr:uid="{78DE05D2-CA1E-4EF0-BF47-D157D6E7DC0A}"/>
    <cellStyle name="SAPBEXHLevel3X 4 28" xfId="2157" xr:uid="{7CBB5A44-4590-4851-AA10-28A28591B322}"/>
    <cellStyle name="SAPBEXHLevel3X 4 29" xfId="2169" xr:uid="{52D34651-7AD9-44EF-8B3D-1C6B51017E92}"/>
    <cellStyle name="SAPBEXHLevel3X 4 3" xfId="453" xr:uid="{EC5EC18D-F8E5-4F11-BB08-E9D927A82941}"/>
    <cellStyle name="SAPBEXHLevel3X 4 30" xfId="1839" xr:uid="{E1681758-80DC-4541-A84F-D60AF2A6188D}"/>
    <cellStyle name="SAPBEXHLevel3X 4 31" xfId="2133" xr:uid="{7CBAC248-1EE5-4962-91BD-BB1EE0845BB9}"/>
    <cellStyle name="SAPBEXHLevel3X 4 32" xfId="1982" xr:uid="{F2643677-C45E-441D-90F4-BB6F92158063}"/>
    <cellStyle name="SAPBEXHLevel3X 4 33" xfId="2479" xr:uid="{F4AC20CA-42B5-4460-BFA9-9CE17AA01D01}"/>
    <cellStyle name="SAPBEXHLevel3X 4 34" xfId="2352" xr:uid="{4AA4520E-41C4-4602-AAF3-3A13EEBE691D}"/>
    <cellStyle name="SAPBEXHLevel3X 4 35" xfId="2137" xr:uid="{5642C76D-943E-4F39-852A-120EB41DF0F0}"/>
    <cellStyle name="SAPBEXHLevel3X 4 36" xfId="1716" xr:uid="{45018A67-B015-4EB0-8828-4550A5C47ECA}"/>
    <cellStyle name="SAPBEXHLevel3X 4 37" xfId="2467" xr:uid="{D560950B-E745-4B5F-AEBC-C47B4107D2B6}"/>
    <cellStyle name="SAPBEXHLevel3X 4 38" xfId="1891" xr:uid="{92CD361A-4950-4672-9731-B8527CAFDB55}"/>
    <cellStyle name="SAPBEXHLevel3X 4 39" xfId="2154" xr:uid="{7E4C1A0D-D5E7-4EE2-A7CB-5C638D341DCA}"/>
    <cellStyle name="SAPBEXHLevel3X 4 4" xfId="502" xr:uid="{E733EF95-1C60-4924-AAA2-CF08C5E50CD3}"/>
    <cellStyle name="SAPBEXHLevel3X 4 5" xfId="552" xr:uid="{B63CA344-FCB2-47D9-B27A-4135F49E4C00}"/>
    <cellStyle name="SAPBEXHLevel3X 4 6" xfId="601" xr:uid="{52138370-E876-4062-A2B0-B13A730837B3}"/>
    <cellStyle name="SAPBEXHLevel3X 4 7" xfId="649" xr:uid="{436B2744-94F6-4438-97BF-FE42738BF733}"/>
    <cellStyle name="SAPBEXHLevel3X 4 8" xfId="695" xr:uid="{ADEFC042-7B41-4D89-9E4D-D58892E30B9C}"/>
    <cellStyle name="SAPBEXHLevel3X 4 9" xfId="733" xr:uid="{7629C76E-7C7B-4029-99AA-01A91C545F42}"/>
    <cellStyle name="SAPBEXHLevel3X 5" xfId="280" xr:uid="{DBC80BAB-DFDF-4C9F-9379-C4BADC619DEF}"/>
    <cellStyle name="SAPBEXHLevel3X 5 10" xfId="778" xr:uid="{3167065A-594E-4B09-A26C-B0754C02CFC7}"/>
    <cellStyle name="SAPBEXHLevel3X 5 11" xfId="821" xr:uid="{6D32F4F0-5F3A-419F-89CB-0D052DB23978}"/>
    <cellStyle name="SAPBEXHLevel3X 5 12" xfId="1187" xr:uid="{807C44BB-43F2-43D0-882C-1BDB549A99EB}"/>
    <cellStyle name="SAPBEXHLevel3X 5 13" xfId="1342" xr:uid="{07F0E250-01CD-44C7-91FD-8BF1F64FD4F9}"/>
    <cellStyle name="SAPBEXHLevel3X 5 14" xfId="1297" xr:uid="{3ABAFFB8-3589-4882-9D8F-2A0108E8ACF2}"/>
    <cellStyle name="SAPBEXHLevel3X 5 15" xfId="1221" xr:uid="{51AEDA41-4BDA-48DE-95BC-5E06EFA7A80F}"/>
    <cellStyle name="SAPBEXHLevel3X 5 16" xfId="1426" xr:uid="{94B98469-91F1-4054-8280-C86DFEFF913A}"/>
    <cellStyle name="SAPBEXHLevel3X 5 17" xfId="1379" xr:uid="{C7BAA9CA-0609-4AB4-ACE7-371B1FD9C7AB}"/>
    <cellStyle name="SAPBEXHLevel3X 5 18" xfId="1400" xr:uid="{582400AE-BD4E-4F76-930D-7F3D97895926}"/>
    <cellStyle name="SAPBEXHLevel3X 5 19" xfId="1464" xr:uid="{30259F88-FB48-4C98-84E1-841F220230B4}"/>
    <cellStyle name="SAPBEXHLevel3X 5 2" xfId="378" xr:uid="{9AD82EB6-727D-43A9-B63E-8172B53DC94B}"/>
    <cellStyle name="SAPBEXHLevel3X 5 20" xfId="1440" xr:uid="{0DCD4254-4B9F-4B96-97D1-22787F5DE436}"/>
    <cellStyle name="SAPBEXHLevel3X 5 21" xfId="1732" xr:uid="{8F3250B2-1E2C-4A63-88F7-1CF65328ADE2}"/>
    <cellStyle name="SAPBEXHLevel3X 5 22" xfId="1626" xr:uid="{A1E3D271-F43D-44B1-A6BC-60E6B4B452DE}"/>
    <cellStyle name="SAPBEXHLevel3X 5 23" xfId="1698" xr:uid="{729DCEB7-9D82-4A1B-8DF1-13745F54F2FF}"/>
    <cellStyle name="SAPBEXHLevel3X 5 24" xfId="1831" xr:uid="{BE2FE854-81DE-450C-A909-036C98C70F11}"/>
    <cellStyle name="SAPBEXHLevel3X 5 25" xfId="1748" xr:uid="{A165FFAF-1428-49ED-B8A3-FB6F30CDF839}"/>
    <cellStyle name="SAPBEXHLevel3X 5 26" xfId="1823" xr:uid="{BF2AAF03-3B5A-4699-B685-6F6EAE117DB1}"/>
    <cellStyle name="SAPBEXHLevel3X 5 27" xfId="1731" xr:uid="{23C659F9-ADB9-4C67-B0E5-E77955DA259D}"/>
    <cellStyle name="SAPBEXHLevel3X 5 28" xfId="2337" xr:uid="{609C04BC-D37D-4983-90AE-0D31265583BC}"/>
    <cellStyle name="SAPBEXHLevel3X 5 29" xfId="1725" xr:uid="{EC1C7B12-4C73-4271-A6B3-AF3717643F5F}"/>
    <cellStyle name="SAPBEXHLevel3X 5 3" xfId="464" xr:uid="{951DDFE7-1F95-41BD-92E4-3449F777295C}"/>
    <cellStyle name="SAPBEXHLevel3X 5 30" xfId="2331" xr:uid="{9009E7AF-CF54-48AC-AD53-8AD9BE7B00E9}"/>
    <cellStyle name="SAPBEXHLevel3X 5 31" xfId="2460" xr:uid="{F57A6ED5-FB99-414C-AC04-B5C1DBB56AB9}"/>
    <cellStyle name="SAPBEXHLevel3X 5 32" xfId="2117" xr:uid="{61CDE180-2F3A-46B1-A241-A8BBA941C2FC}"/>
    <cellStyle name="SAPBEXHLevel3X 5 33" xfId="2450" xr:uid="{2ADDA1F4-7208-4B6B-B2F6-7AD304ED0C60}"/>
    <cellStyle name="SAPBEXHLevel3X 5 34" xfId="2490" xr:uid="{F51B78A4-D995-49C3-B6D9-32B66F547ED1}"/>
    <cellStyle name="SAPBEXHLevel3X 5 35" xfId="2188" xr:uid="{BD6757BA-9B7A-41F3-BC4C-185522C90632}"/>
    <cellStyle name="SAPBEXHLevel3X 5 36" xfId="2478" xr:uid="{03F6BCC9-952E-44E2-8116-D1144A475786}"/>
    <cellStyle name="SAPBEXHLevel3X 5 37" xfId="2230" xr:uid="{4A76FD43-DE68-48D7-BDF7-FD2A6353B31A}"/>
    <cellStyle name="SAPBEXHLevel3X 5 38" xfId="2462" xr:uid="{EB454E88-3FE4-4A52-AA98-9A9A869A8C65}"/>
    <cellStyle name="SAPBEXHLevel3X 5 39" xfId="2501" xr:uid="{81618F0F-D619-46BB-8F77-A321B2209733}"/>
    <cellStyle name="SAPBEXHLevel3X 5 4" xfId="513" xr:uid="{96252163-B20D-4B43-B3A2-5B6320D2C0AC}"/>
    <cellStyle name="SAPBEXHLevel3X 5 5" xfId="563" xr:uid="{07589A1E-2CBD-48E0-8BB3-CCF676EE9E8D}"/>
    <cellStyle name="SAPBEXHLevel3X 5 6" xfId="611" xr:uid="{46644C5C-5399-414E-AC5B-A3A4EB0641FF}"/>
    <cellStyle name="SAPBEXHLevel3X 5 7" xfId="659" xr:uid="{C9E4AF2C-772F-4A37-91B8-B8643B0172BF}"/>
    <cellStyle name="SAPBEXHLevel3X 5 8" xfId="704" xr:uid="{FD2C247F-A804-497A-8295-B86675B333C6}"/>
    <cellStyle name="SAPBEXHLevel3X 5 9" xfId="742" xr:uid="{97D49B67-55B2-40FF-AEDD-E52FCF06EBB5}"/>
    <cellStyle name="SAPBEXHLevel3X 6" xfId="2861" xr:uid="{AE72A0C5-BF34-4A0D-BEF5-CCF48BB712FE}"/>
    <cellStyle name="SAPBEXinputData" xfId="2862" xr:uid="{9C63F8C8-D68F-45AB-8C88-B1AFF7F82435}"/>
    <cellStyle name="SAPBEXItemHeader" xfId="2863" xr:uid="{F0EADE8E-5AD2-43FE-891E-9C4E041573C2}"/>
    <cellStyle name="SAPBEXresData" xfId="258" xr:uid="{3A521704-916F-400A-B237-FAF6F3A725E0}"/>
    <cellStyle name="SAPBEXresData 2" xfId="2864" xr:uid="{64B0ACF8-5618-47B8-8B3B-12B2062D629C}"/>
    <cellStyle name="SAPBEXresDataEmph" xfId="259" xr:uid="{29FBAB3D-54CE-4667-9479-0A518EE77275}"/>
    <cellStyle name="SAPBEXresDataEmph 2" xfId="2865" xr:uid="{311DA9FA-0136-4F68-8794-168ADBC4F527}"/>
    <cellStyle name="SAPBEXresItem" xfId="175" xr:uid="{343D93B6-D7A9-423F-84F4-97E0DD07A421}"/>
    <cellStyle name="SAPBEXresItem 2" xfId="2866" xr:uid="{F626EEB4-6F4F-424A-A477-4C008DFFDD0F}"/>
    <cellStyle name="SAPBEXresItemX" xfId="187" xr:uid="{709FE234-E6CB-4D45-A308-3B353F3BBE19}"/>
    <cellStyle name="SAPBEXresItemX 2" xfId="2867" xr:uid="{782D0CEF-5021-425C-BA40-AC02392E48AF}"/>
    <cellStyle name="SAPBEXstdData" xfId="87" xr:uid="{7A043F51-1E08-420D-96CC-F0D27017B55F}"/>
    <cellStyle name="SAPBEXstdData 2" xfId="2868" xr:uid="{96454D5F-0A3A-4B7E-8F8C-75B97758D6A5}"/>
    <cellStyle name="SAPBEXstdDataEmph" xfId="169" xr:uid="{6A14DF0A-04F1-4F7A-80D9-D2263E8249D3}"/>
    <cellStyle name="SAPBEXstdDataEmph 2" xfId="2869" xr:uid="{522A5DB7-5B30-4C4C-B030-E2F4C4C51EBC}"/>
    <cellStyle name="SAPBEXstdItem" xfId="88" xr:uid="{4A742660-75EF-4864-AA22-9282F92C88A3}"/>
    <cellStyle name="SAPBEXstdItem 10" xfId="2665" xr:uid="{EC52D92E-54C1-417F-A589-D419C213640E}"/>
    <cellStyle name="SAPBEXstdItem 11" xfId="2870" xr:uid="{2745D36A-8EEB-42CC-9016-79389CDD9B48}"/>
    <cellStyle name="SAPBEXstdItem 2" xfId="213" xr:uid="{4BE9BF06-4094-4389-8480-EA826C1EDA25}"/>
    <cellStyle name="SAPBEXstdItem 3" xfId="833" xr:uid="{D283C71B-20C1-4823-98F4-68DE1388628E}"/>
    <cellStyle name="SAPBEXstdItem 4" xfId="838" xr:uid="{53A147C2-F5BE-4485-9B29-4FEB0330F063}"/>
    <cellStyle name="SAPBEXstdItem 5" xfId="875" xr:uid="{01A5BA76-C16F-45F5-932D-BA71CA37C9EF}"/>
    <cellStyle name="SAPBEXstdItem 6" xfId="904" xr:uid="{6B807D82-3910-40C4-83B9-869059868717}"/>
    <cellStyle name="SAPBEXstdItem 7" xfId="1034" xr:uid="{62BA73F1-A141-4316-8ECA-0930E1DCC569}"/>
    <cellStyle name="SAPBEXstdItem 8" xfId="1108" xr:uid="{81FF5D42-89B3-49DD-8537-DE130A0A1876}"/>
    <cellStyle name="SAPBEXstdItem 9" xfId="1051" xr:uid="{02553CDE-095A-4E83-B424-CD5381424AFD}"/>
    <cellStyle name="SAPBEXstdItemX" xfId="89" xr:uid="{ACCD1461-C22F-4D3A-97FE-600DFA51574E}"/>
    <cellStyle name="SAPBEXstdItemX 2" xfId="2871" xr:uid="{930AA8F9-4AEF-4DCB-9543-76DB822A261D}"/>
    <cellStyle name="SAPBEXtitle" xfId="223" xr:uid="{04C532F8-B223-4CD9-9154-C87CFA80B294}"/>
    <cellStyle name="SAPBEXtitle 2" xfId="231" xr:uid="{1BFE6BEB-BAE0-4F6B-B7FE-2E1D0F92FD6F}"/>
    <cellStyle name="SAPBEXtitle 2 10" xfId="750" xr:uid="{8E677094-F59E-4988-8C6B-823B87500642}"/>
    <cellStyle name="SAPBEXtitle 2 11" xfId="793" xr:uid="{419A3C26-F9B0-4CEF-A83E-AEA8432BAD97}"/>
    <cellStyle name="SAPBEXtitle 2 12" xfId="1156" xr:uid="{C41E8A78-CDBA-4ECA-95AB-86102E62796D}"/>
    <cellStyle name="SAPBEXtitle 2 13" xfId="1403" xr:uid="{0000880B-435F-4273-84C1-B090C08BC940}"/>
    <cellStyle name="SAPBEXtitle 2 14" xfId="1321" xr:uid="{377B6346-53AE-4AFF-AD4F-1B6357730465}"/>
    <cellStyle name="SAPBEXtitle 2 15" xfId="1340" xr:uid="{162A2956-C05B-4350-B1F9-4C7017C94CD7}"/>
    <cellStyle name="SAPBEXtitle 2 16" xfId="1363" xr:uid="{AF4EA070-8F08-4A59-BBDB-1BFA015A24B3}"/>
    <cellStyle name="SAPBEXtitle 2 17" xfId="1397" xr:uid="{008AAA38-BB0D-4105-9BB6-58DD0DC7A8F2}"/>
    <cellStyle name="SAPBEXtitle 2 18" xfId="1406" xr:uid="{EE13D5FC-0731-4454-B8B9-3F2FB560C017}"/>
    <cellStyle name="SAPBEXtitle 2 19" xfId="1258" xr:uid="{30A2E514-B264-4F5D-9E85-33ADC8BF894B}"/>
    <cellStyle name="SAPBEXtitle 2 2" xfId="408" xr:uid="{F56FF304-ADB3-48A9-9A41-AE093A8518FC}"/>
    <cellStyle name="SAPBEXtitle 2 20" xfId="1580" xr:uid="{8B9ADF25-FC8A-436D-9115-D3154B61D1BB}"/>
    <cellStyle name="SAPBEXtitle 2 21" xfId="2020" xr:uid="{530E269F-2E43-4F9C-8935-F47A0BB0923D}"/>
    <cellStyle name="SAPBEXtitle 2 22" xfId="1598" xr:uid="{DA3AB861-C976-4F7F-B08B-DF1D5442E45D}"/>
    <cellStyle name="SAPBEXtitle 2 23" xfId="2003" xr:uid="{9821D3EF-3EF0-42BE-B515-99C0B5038B35}"/>
    <cellStyle name="SAPBEXtitle 2 24" xfId="1807" xr:uid="{7BE36AF2-AD29-4F0B-A10C-97148270BDD1}"/>
    <cellStyle name="SAPBEXtitle 2 25" xfId="2205" xr:uid="{A3A9CB55-CF9C-4DBC-989D-A261AD0B6DFC}"/>
    <cellStyle name="SAPBEXtitle 2 26" xfId="2093" xr:uid="{7BFC6A12-D092-4329-8F80-17A6828E2F34}"/>
    <cellStyle name="SAPBEXtitle 2 27" xfId="1951" xr:uid="{44079CD5-AD97-4787-AD5E-85FAF8BDF66A}"/>
    <cellStyle name="SAPBEXtitle 2 28" xfId="1894" xr:uid="{9AA3A0BE-033A-4271-BA2E-15E22ED7C12F}"/>
    <cellStyle name="SAPBEXtitle 2 29" xfId="1971" xr:uid="{E4D1E247-8792-4663-BEAE-FA9DBA92B477}"/>
    <cellStyle name="SAPBEXtitle 2 3" xfId="431" xr:uid="{964B8AF1-7CFA-4B82-8EB1-3A784B38BDC6}"/>
    <cellStyle name="SAPBEXtitle 2 30" xfId="1622" xr:uid="{40249908-8DA4-48C0-96C9-79AFA2AC5C02}"/>
    <cellStyle name="SAPBEXtitle 2 31" xfId="1685" xr:uid="{96C27EEF-52B7-4A12-85EA-1DA741337F64}"/>
    <cellStyle name="SAPBEXtitle 2 32" xfId="1743" xr:uid="{6499F86F-67DA-4E5E-86D0-FB07D581BC9C}"/>
    <cellStyle name="SAPBEXtitle 2 33" xfId="2299" xr:uid="{F9AF8198-B4B6-4F02-B43D-0BEDF05E44FD}"/>
    <cellStyle name="SAPBEXtitle 2 34" xfId="1911" xr:uid="{B72A98B7-1B9E-4858-90B4-EF5A3470B038}"/>
    <cellStyle name="SAPBEXtitle 2 35" xfId="2295" xr:uid="{2F476134-1B5E-4734-ACBA-36001B864EA6}"/>
    <cellStyle name="SAPBEXtitle 2 36" xfId="2432" xr:uid="{88B6BAF5-3651-4E99-8BB8-FE192CF2B405}"/>
    <cellStyle name="SAPBEXtitle 2 37" xfId="2420" xr:uid="{CFB837CE-7B17-4B38-BC75-BBAA09C3F95D}"/>
    <cellStyle name="SAPBEXtitle 2 38" xfId="1613" xr:uid="{01411B8B-8B04-4027-AD4D-D5CD5FD0D710}"/>
    <cellStyle name="SAPBEXtitle 2 39" xfId="2312" xr:uid="{F8319475-B211-406F-ABBA-3312DDBAF50F}"/>
    <cellStyle name="SAPBEXtitle 2 4" xfId="480" xr:uid="{DBDDBD3B-254A-4E87-B910-6242DE46B04E}"/>
    <cellStyle name="SAPBEXtitle 2 5" xfId="530" xr:uid="{5E67CE01-908F-4ED8-81BD-9E9B09A5C3EA}"/>
    <cellStyle name="SAPBEXtitle 2 6" xfId="579" xr:uid="{BFEE7A23-547E-4A65-8D22-00D801617AC9}"/>
    <cellStyle name="SAPBEXtitle 2 7" xfId="627" xr:uid="{E001D216-E44B-4E64-9017-5A0343156615}"/>
    <cellStyle name="SAPBEXtitle 2 8" xfId="673" xr:uid="{380F8C47-72C3-4274-931F-F4BFD759B9FA}"/>
    <cellStyle name="SAPBEXtitle 2 9" xfId="712" xr:uid="{5D39EBA3-7F1B-4A43-967B-66D65F8DBE07}"/>
    <cellStyle name="SAPBEXtitle 3" xfId="261" xr:uid="{430B1602-90B8-440D-8DF7-F2BAE1FCDFF8}"/>
    <cellStyle name="SAPBEXtitle 3 10" xfId="763" xr:uid="{E28BCB36-36FD-4FF6-B876-D3A1602E4994}"/>
    <cellStyle name="SAPBEXtitle 3 11" xfId="806" xr:uid="{6F1A0EDC-573B-4F99-91EF-80751DF54A1D}"/>
    <cellStyle name="SAPBEXtitle 3 12" xfId="1170" xr:uid="{55873C7F-7FCC-49F7-B653-C62909BB74C9}"/>
    <cellStyle name="SAPBEXtitle 3 13" xfId="1332" xr:uid="{B2CDA5D4-E0D0-4B8F-ABD9-7D84F2625113}"/>
    <cellStyle name="SAPBEXtitle 3 14" xfId="1477" xr:uid="{88144243-AC9E-4319-A992-C7B346A927CB}"/>
    <cellStyle name="SAPBEXtitle 3 15" xfId="1136" xr:uid="{5F50BA3A-F6FB-4677-84F6-576963C6FFB3}"/>
    <cellStyle name="SAPBEXtitle 3 16" xfId="1206" xr:uid="{EB500C47-A85F-40B2-8D96-A80B44E96200}"/>
    <cellStyle name="SAPBEXtitle 3 17" xfId="1369" xr:uid="{FE7E1029-1740-40DD-BAA3-B3411A6F98B5}"/>
    <cellStyle name="SAPBEXtitle 3 18" xfId="1256" xr:uid="{0F909760-7061-49B6-B7E9-458003EC0E41}"/>
    <cellStyle name="SAPBEXtitle 3 19" xfId="1421" xr:uid="{79B3DD0C-01E6-4769-98CC-2814161F4486}"/>
    <cellStyle name="SAPBEXtitle 3 2" xfId="297" xr:uid="{0BDD08F1-8A40-4C5A-B8D9-28F7C2820550}"/>
    <cellStyle name="SAPBEXtitle 3 20" xfId="1578" xr:uid="{C494A1E0-F5DE-42AE-854C-C5456F444E3B}"/>
    <cellStyle name="SAPBEXtitle 3 21" xfId="1724" xr:uid="{7972E90E-001B-4DAA-8E9B-6EF667213890}"/>
    <cellStyle name="SAPBEXtitle 3 22" xfId="2079" xr:uid="{E3202F46-9A3F-4B93-9654-B66738206BC1}"/>
    <cellStyle name="SAPBEXtitle 3 23" xfId="1782" xr:uid="{D7B09B91-B1AC-4CD9-BF98-C7AD006FBE11}"/>
    <cellStyle name="SAPBEXtitle 3 24" xfId="1588" xr:uid="{7B844D47-1669-43D3-A213-64655FE19418}"/>
    <cellStyle name="SAPBEXtitle 3 25" xfId="2013" xr:uid="{42379E1E-4387-41D9-9684-F288FF34DAA2}"/>
    <cellStyle name="SAPBEXtitle 3 26" xfId="2226" xr:uid="{5EFC2694-1F18-4F11-8BE3-6901EBA811A4}"/>
    <cellStyle name="SAPBEXtitle 3 27" xfId="2324" xr:uid="{73BDC402-6A40-4C74-A87D-F395CEEFACA1}"/>
    <cellStyle name="SAPBEXtitle 3 28" xfId="2262" xr:uid="{46668C4E-AAB1-4989-AC70-3AA7C068AED4}"/>
    <cellStyle name="SAPBEXtitle 3 29" xfId="2213" xr:uid="{297579B4-74A8-49C9-848D-4F7936692DF0}"/>
    <cellStyle name="SAPBEXtitle 3 3" xfId="445" xr:uid="{7682ECEA-4A50-48E4-8BAC-75783A3F0BB0}"/>
    <cellStyle name="SAPBEXtitle 3 30" xfId="2029" xr:uid="{CBA748E3-7FA8-41BD-8FDE-01490AABB06A}"/>
    <cellStyle name="SAPBEXtitle 3 31" xfId="2410" xr:uid="{C8593924-8E1C-481B-A710-DCEB633139F2}"/>
    <cellStyle name="SAPBEXtitle 3 32" xfId="1976" xr:uid="{C47DDA94-1888-4DC2-BB90-A94B633CD5C5}"/>
    <cellStyle name="SAPBEXtitle 3 33" xfId="2370" xr:uid="{AAD6A567-4489-424D-A99B-95C4B7BC8474}"/>
    <cellStyle name="SAPBEXtitle 3 34" xfId="2231" xr:uid="{977726D0-0C48-4E56-9A6D-A28FB5C5677E}"/>
    <cellStyle name="SAPBEXtitle 3 35" xfId="1651" xr:uid="{5F0113D9-F988-450C-978D-2C089A4BCDC1}"/>
    <cellStyle name="SAPBEXtitle 3 36" xfId="2246" xr:uid="{D900415D-5E5C-4635-8CC3-C1CD652F8136}"/>
    <cellStyle name="SAPBEXtitle 3 37" xfId="2183" xr:uid="{A4A0F42B-C1D5-4C18-93FE-0BBD22C4B50D}"/>
    <cellStyle name="SAPBEXtitle 3 38" xfId="2142" xr:uid="{FF7F5EB6-B10C-477E-B1E9-6F2BCE37D7C8}"/>
    <cellStyle name="SAPBEXtitle 3 39" xfId="2441" xr:uid="{6E4B553D-D4CC-4CD9-A667-38548C897CF3}"/>
    <cellStyle name="SAPBEXtitle 3 4" xfId="494" xr:uid="{7AC19DAD-8C8E-47C0-92AA-D4EBD8281805}"/>
    <cellStyle name="SAPBEXtitle 3 5" xfId="544" xr:uid="{F5328E96-2F1A-4D28-8727-409E0A8A5691}"/>
    <cellStyle name="SAPBEXtitle 3 6" xfId="593" xr:uid="{4C9BD70C-B52E-46CD-8F78-7ACA5421671D}"/>
    <cellStyle name="SAPBEXtitle 3 7" xfId="641" xr:uid="{4BF48D9C-D5E0-4F58-98A6-D8BA6169A680}"/>
    <cellStyle name="SAPBEXtitle 3 8" xfId="687" xr:uid="{4CC8D6E5-0540-4318-BFE0-3D7C454D206E}"/>
    <cellStyle name="SAPBEXtitle 3 9" xfId="725" xr:uid="{07361091-5839-40AD-BFFA-C1D6BEE12744}"/>
    <cellStyle name="SAPBEXtitle 4" xfId="272" xr:uid="{AB98700E-50E4-4B31-B39F-F4F62753F1E7}"/>
    <cellStyle name="SAPBEXtitle 4 10" xfId="772" xr:uid="{A679BC53-A302-40EE-96EE-26793DA84BF1}"/>
    <cellStyle name="SAPBEXtitle 4 11" xfId="815" xr:uid="{30777482-048D-43C4-B090-34C9F9C88939}"/>
    <cellStyle name="SAPBEXtitle 4 12" xfId="1180" xr:uid="{9CFE0B09-CF22-4F6C-A2CE-21F26BF627ED}"/>
    <cellStyle name="SAPBEXtitle 4 13" xfId="1310" xr:uid="{5E52DE67-2B62-424F-9476-FF6A17F61080}"/>
    <cellStyle name="SAPBEXtitle 4 14" xfId="1337" xr:uid="{08BBDB38-9B50-4029-A969-FB18142342FE}"/>
    <cellStyle name="SAPBEXtitle 4 15" xfId="1497" xr:uid="{E96D4BBC-F13D-48BD-B4DC-B045330250C1}"/>
    <cellStyle name="SAPBEXtitle 4 16" xfId="1518" xr:uid="{46767B85-4896-4615-B225-CBC30B0219BE}"/>
    <cellStyle name="SAPBEXtitle 4 17" xfId="1540" xr:uid="{E0887C55-B79A-4211-BF04-A60CEB64374F}"/>
    <cellStyle name="SAPBEXtitle 4 18" xfId="1559" xr:uid="{545BC7FE-3FE9-455C-931B-6E12FC78878B}"/>
    <cellStyle name="SAPBEXtitle 4 19" xfId="1572" xr:uid="{666FFD6F-FF53-4F7A-A80A-5FDFDEA8BF0B}"/>
    <cellStyle name="SAPBEXtitle 4 2" xfId="389" xr:uid="{360E26B7-9B61-4AFA-A981-6F1A4C73700E}"/>
    <cellStyle name="SAPBEXtitle 4 20" xfId="1266" xr:uid="{FB7F27BF-B2ED-453B-A309-8BB01A4441AC}"/>
    <cellStyle name="SAPBEXtitle 4 21" xfId="1965" xr:uid="{2F0E966A-CD32-49E4-98DF-DD088E7F41F6}"/>
    <cellStyle name="SAPBEXtitle 4 22" xfId="1751" xr:uid="{15447045-F0C6-4347-9D42-0259D69FCD24}"/>
    <cellStyle name="SAPBEXtitle 4 23" xfId="2010" xr:uid="{18969D09-F295-4B6A-ADA7-485DE4CAE8D6}"/>
    <cellStyle name="SAPBEXtitle 4 24" xfId="2271" xr:uid="{49772E22-DC98-42E4-8005-3C1AE7630D61}"/>
    <cellStyle name="SAPBEXtitle 4 25" xfId="2111" xr:uid="{6A5D7DDF-A554-43B7-9A15-C6D9D74D619B}"/>
    <cellStyle name="SAPBEXtitle 4 26" xfId="1932" xr:uid="{95E5A39E-F0D6-4271-BBF9-897DFD7E6D43}"/>
    <cellStyle name="SAPBEXtitle 4 27" xfId="2315" xr:uid="{73588AC9-5A32-41B1-A33B-ED0B121BC3E9}"/>
    <cellStyle name="SAPBEXtitle 4 28" xfId="1832" xr:uid="{932B6B53-C020-4AAA-9BC8-5D44F2A053F1}"/>
    <cellStyle name="SAPBEXtitle 4 29" xfId="1855" xr:uid="{95A32775-3066-43B1-A80C-E93487A1C154}"/>
    <cellStyle name="SAPBEXtitle 4 3" xfId="456" xr:uid="{FC113FB8-04C3-4D64-8F71-77792DCFC24D}"/>
    <cellStyle name="SAPBEXtitle 4 30" xfId="2058" xr:uid="{57B756B4-4148-48BE-B908-16D94CBF7056}"/>
    <cellStyle name="SAPBEXtitle 4 31" xfId="2162" xr:uid="{2F4FD39A-5E98-4DA3-ADB9-68F85F4CA74F}"/>
    <cellStyle name="SAPBEXtitle 4 32" xfId="1862" xr:uid="{2A70332F-B2F6-44FF-AC4E-81B0B4AE5400}"/>
    <cellStyle name="SAPBEXtitle 4 33" xfId="2385" xr:uid="{A6FFB91E-9EB4-481D-B7CE-F2F5F7CC36AD}"/>
    <cellStyle name="SAPBEXtitle 4 34" xfId="1847" xr:uid="{3A904D94-042F-446B-AD81-306413567D52}"/>
    <cellStyle name="SAPBEXtitle 4 35" xfId="2443" xr:uid="{2FEF2D4D-7DCC-4E9E-B8D8-1FCE4B68609B}"/>
    <cellStyle name="SAPBEXtitle 4 36" xfId="1693" xr:uid="{6C388E65-6174-4A67-A120-028B42C701A8}"/>
    <cellStyle name="SAPBEXtitle 4 37" xfId="2457" xr:uid="{2A719D3D-0C88-45A6-8466-AC709D1BD298}"/>
    <cellStyle name="SAPBEXtitle 4 38" xfId="2435" xr:uid="{1FC25F53-F28A-4753-A9AD-4EF8A9FF0724}"/>
    <cellStyle name="SAPBEXtitle 4 39" xfId="1756" xr:uid="{882A11B0-9F5C-4135-8CE4-5EEDD4892296}"/>
    <cellStyle name="SAPBEXtitle 4 4" xfId="505" xr:uid="{70572CE4-6EE8-4E45-B188-603535C47DB9}"/>
    <cellStyle name="SAPBEXtitle 4 5" xfId="555" xr:uid="{A43AAEB1-7E1C-4D75-AED9-A387A20654B3}"/>
    <cellStyle name="SAPBEXtitle 4 6" xfId="604" xr:uid="{DEB34488-C8CE-4DC8-86D0-B0578D42036E}"/>
    <cellStyle name="SAPBEXtitle 4 7" xfId="652" xr:uid="{B961A66C-6FEE-403C-A10B-D1018D4AC597}"/>
    <cellStyle name="SAPBEXtitle 4 8" xfId="698" xr:uid="{4B0B4A8F-8F94-45A1-8AF7-13554E988120}"/>
    <cellStyle name="SAPBEXtitle 4 9" xfId="736" xr:uid="{B9298CF6-51E4-43F7-9BD5-9E8A801DD25C}"/>
    <cellStyle name="SAPBEXtitle 5" xfId="284" xr:uid="{3351864C-A293-4AF6-B7B0-CC1032AABB3B}"/>
    <cellStyle name="SAPBEXtitle 5 10" xfId="779" xr:uid="{BE84578B-5D1A-4D72-977C-0A6ABF634040}"/>
    <cellStyle name="SAPBEXtitle 5 11" xfId="822" xr:uid="{B7991FF1-B56C-453F-B5E0-32E7CFAF698A}"/>
    <cellStyle name="SAPBEXtitle 5 12" xfId="1190" xr:uid="{246445B5-000F-42C2-BAF6-5E1B05423AD8}"/>
    <cellStyle name="SAPBEXtitle 5 13" xfId="1263" xr:uid="{8D165E07-7DFB-444C-8E45-B1B02465D4ED}"/>
    <cellStyle name="SAPBEXtitle 5 14" xfId="1317" xr:uid="{EA6ADBD1-700E-46ED-89F7-FA0C5EC9595F}"/>
    <cellStyle name="SAPBEXtitle 5 15" xfId="1370" xr:uid="{23423D84-0EEA-4F5C-9B4A-B58F88909C7D}"/>
    <cellStyle name="SAPBEXtitle 5 16" xfId="1222" xr:uid="{66B13421-2B69-423F-BA1E-84C180D98D65}"/>
    <cellStyle name="SAPBEXtitle 5 17" xfId="1334" xr:uid="{BEBD6A78-6DCF-462A-9053-7BBCF76492CF}"/>
    <cellStyle name="SAPBEXtitle 5 18" xfId="1377" xr:uid="{623A3F98-6703-4749-8B35-B5F41E6A87E5}"/>
    <cellStyle name="SAPBEXtitle 5 19" xfId="1346" xr:uid="{0AE06FA2-1604-4713-A20E-47F49DC43689}"/>
    <cellStyle name="SAPBEXtitle 5 2" xfId="334" xr:uid="{338B3401-447A-4E0A-A1A4-A1439A82D74B}"/>
    <cellStyle name="SAPBEXtitle 5 20" xfId="1356" xr:uid="{18A6BBB7-5C0A-46F2-A0A0-66CA98AD1565}"/>
    <cellStyle name="SAPBEXtitle 5 21" xfId="1717" xr:uid="{4E2EEDFB-CE32-4483-B3C1-D716DF28D3D0}"/>
    <cellStyle name="SAPBEXtitle 5 22" xfId="2088" xr:uid="{6F339DE6-F1BA-479B-B98C-7A3C77EBA127}"/>
    <cellStyle name="SAPBEXtitle 5 23" xfId="1761" xr:uid="{4DDA3026-D9DE-45B2-A8FF-DB193B03B883}"/>
    <cellStyle name="SAPBEXtitle 5 24" xfId="1912" xr:uid="{2E8CCE01-134D-4E3E-9AF9-2582FCD50BAA}"/>
    <cellStyle name="SAPBEXtitle 5 25" xfId="1653" xr:uid="{16B2393E-4CF6-4681-B35C-DFB171B5E6CC}"/>
    <cellStyle name="SAPBEXtitle 5 26" xfId="2267" xr:uid="{61727B48-A31A-495C-B1EA-5BF7D7B5B349}"/>
    <cellStyle name="SAPBEXtitle 5 27" xfId="2217" xr:uid="{35B1F8ED-D162-4A2D-B7B6-16FD9C40E156}"/>
    <cellStyle name="SAPBEXtitle 5 28" xfId="1883" xr:uid="{B8794CC7-C3C5-4870-BA63-E678A3E4D54B}"/>
    <cellStyle name="SAPBEXtitle 5 29" xfId="1776" xr:uid="{F04A924D-E8CD-438A-ACCA-B3D213FC3C5C}"/>
    <cellStyle name="SAPBEXtitle 5 3" xfId="467" xr:uid="{8525C94E-B602-4B06-AE3F-6BA81A32819A}"/>
    <cellStyle name="SAPBEXtitle 5 30" xfId="1599" xr:uid="{1DB42886-185E-4ADD-AC2D-424D46F7F872}"/>
    <cellStyle name="SAPBEXtitle 5 31" xfId="2477" xr:uid="{03129E36-E25F-453C-847D-621EE5B39226}"/>
    <cellStyle name="SAPBEXtitle 5 32" xfId="1899" xr:uid="{9A23CA3B-D5E3-44B6-810D-5A1C82F89F36}"/>
    <cellStyle name="SAPBEXtitle 5 33" xfId="1786" xr:uid="{1A757BE4-E3A9-43B1-A7A9-7482F32BB6C6}"/>
    <cellStyle name="SAPBEXtitle 5 34" xfId="1968" xr:uid="{6B3CD09B-D173-4A8A-9B02-C6D4BE015FB5}"/>
    <cellStyle name="SAPBEXtitle 5 35" xfId="2161" xr:uid="{3C8526A6-F20F-4BFC-96A3-D614C8BF9FC1}"/>
    <cellStyle name="SAPBEXtitle 5 36" xfId="2102" xr:uid="{12895AAC-281E-4E39-B8C6-A327205C1B7C}"/>
    <cellStyle name="SAPBEXtitle 5 37" xfId="1634" xr:uid="{40CBD203-B4B6-4CEB-B612-8531CDBDDCEB}"/>
    <cellStyle name="SAPBEXtitle 5 38" xfId="2006" xr:uid="{ADC6B8AE-90D1-4353-A628-91388AE32F73}"/>
    <cellStyle name="SAPBEXtitle 5 39" xfId="2440" xr:uid="{8B2091C0-DC17-4131-98D7-9041CDFFD79D}"/>
    <cellStyle name="SAPBEXtitle 5 4" xfId="517" xr:uid="{16D29EDB-0BA2-41A9-AF59-00A63135B0AB}"/>
    <cellStyle name="SAPBEXtitle 5 5" xfId="567" xr:uid="{E168302D-2FC9-4B69-9634-D253D00CD05D}"/>
    <cellStyle name="SAPBEXtitle 5 6" xfId="613" xr:uid="{2A71680E-2A87-428C-8601-3C05D77FC564}"/>
    <cellStyle name="SAPBEXtitle 5 7" xfId="661" xr:uid="{BBCB0FBC-9B3D-42C6-B450-03D8989D4C04}"/>
    <cellStyle name="SAPBEXtitle 5 8" xfId="705" xr:uid="{35382BFD-2321-4CE0-9475-C99B8C317C76}"/>
    <cellStyle name="SAPBEXtitle 5 9" xfId="743" xr:uid="{04CC77A3-B465-4AAC-9C08-9C07CAF8DA48}"/>
    <cellStyle name="SAPBEXtitle 6" xfId="2872" xr:uid="{3AB2CFC8-5898-4990-A67E-DC47E42C5D4D}"/>
    <cellStyle name="SAPBEXunassignedItem" xfId="2873" xr:uid="{CC3067A2-73BF-4AC0-8C47-818C3CEEBBDB}"/>
    <cellStyle name="SAPBEXundefined" xfId="171" xr:uid="{4B0433E3-C8B4-4399-8167-4492CABEF946}"/>
    <cellStyle name="SAPBEXundefined 2" xfId="2874" xr:uid="{DA52EEF8-EF7A-496E-BC1B-6C8843C542F1}"/>
    <cellStyle name="Semleges 2" xfId="90" xr:uid="{944029A2-25F6-4BD3-BE21-DBE2A510DBA0}"/>
    <cellStyle name="Semleges 2 2" xfId="2831" xr:uid="{3DA1D541-85DC-4A22-BCD0-8DBA7C304F04}"/>
    <cellStyle name="Sheet Title" xfId="2875" xr:uid="{B204EB4B-0415-4288-AE00-7140F841E41C}"/>
    <cellStyle name="showExposure" xfId="2779" xr:uid="{47F1A043-6F93-4939-97AA-3DA7725DCA16}"/>
    <cellStyle name="showParameterS" xfId="2780" xr:uid="{4D35D754-825A-40D9-9628-A880025F2006}"/>
    <cellStyle name="showPD" xfId="2781" xr:uid="{326B1E03-E4DE-4F71-A2FC-652A357A6D00}"/>
    <cellStyle name="showPercentage" xfId="91" xr:uid="{60AE35C6-5660-4F70-9457-E846062B0B0C}"/>
    <cellStyle name="Standard_20100129_1559 Jentsch_COREP ON 20100129 COREP preliminary proposal_CR SA" xfId="2761" xr:uid="{9EE384E8-76F0-40ED-881A-D176528A8342}"/>
    <cellStyle name="sup2Int" xfId="2782" xr:uid="{28619FC4-F983-489F-94EF-66F090EEB19D}"/>
    <cellStyle name="supFloat" xfId="2783" xr:uid="{577AC25B-14FD-443B-A072-0521570F37C6}"/>
    <cellStyle name="supInt" xfId="2784" xr:uid="{903F70B9-9429-489E-985A-35755ABE816B}"/>
    <cellStyle name="supPD" xfId="2785" xr:uid="{6FBC02FE-E388-486F-8D06-1953DDEE2DA6}"/>
    <cellStyle name="supPercentage" xfId="2786" xr:uid="{942742A9-8835-4032-B47A-4B1F7E3E0FB8}"/>
    <cellStyle name="supSelection" xfId="2787" xr:uid="{E355D911-FC02-4B66-8687-FE03DCB72186}"/>
    <cellStyle name="supText" xfId="2788" xr:uid="{2CEC5932-58D5-403A-8E3D-8C8541C5431A}"/>
    <cellStyle name="Számítás 2" xfId="92" xr:uid="{6B8BB759-5123-4A51-A932-C1CF3A5A5E3B}"/>
    <cellStyle name="Számítás 2 2" xfId="2819" xr:uid="{5C51AEF5-1E7E-48B9-A8A3-E0F542CD47C8}"/>
    <cellStyle name="Százalék" xfId="1" builtinId="5"/>
    <cellStyle name="Százalék 2" xfId="8" xr:uid="{00000000-0005-0000-0000-000008000000}"/>
    <cellStyle name="Százalék 2 2" xfId="2881" xr:uid="{8B56E039-D129-411E-9F7D-0835635FFFBD}"/>
    <cellStyle name="Százalék 2 3" xfId="94" xr:uid="{C438CA1D-1E9C-4D4D-A4EA-2A38B7D5F4A5}"/>
    <cellStyle name="Százalék 3" xfId="2760" xr:uid="{61A48CD5-4E70-4139-BB15-253D57F7CB0D}"/>
    <cellStyle name="Százalék 4" xfId="93" xr:uid="{45B2469B-BAD5-44CB-A860-AC6792AB1A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102"/>
  <sheetViews>
    <sheetView showGridLines="0" tabSelected="1" workbookViewId="0"/>
  </sheetViews>
  <sheetFormatPr defaultRowHeight="14.5"/>
  <cols>
    <col min="2" max="2" width="15" customWidth="1"/>
    <col min="3" max="3" width="137.7265625" customWidth="1"/>
  </cols>
  <sheetData>
    <row r="2" spans="1:6" ht="20.5" thickBot="1">
      <c r="B2" s="235" t="s">
        <v>735</v>
      </c>
      <c r="C2" s="233"/>
      <c r="D2" s="84"/>
      <c r="E2" s="234"/>
      <c r="F2" s="234"/>
    </row>
    <row r="3" spans="1:6" ht="15" customHeight="1" thickBot="1">
      <c r="B3" s="349">
        <v>45107</v>
      </c>
      <c r="C3" s="349"/>
      <c r="D3" s="84"/>
      <c r="E3" s="234"/>
      <c r="F3" s="234"/>
    </row>
    <row r="4" spans="1:6">
      <c r="B4" s="258" t="s">
        <v>672</v>
      </c>
      <c r="C4" s="246"/>
      <c r="D4" s="244"/>
      <c r="E4" s="244"/>
      <c r="F4" s="244"/>
    </row>
    <row r="5" spans="1:6">
      <c r="B5" s="243" t="s">
        <v>670</v>
      </c>
      <c r="C5" s="243" t="s">
        <v>673</v>
      </c>
      <c r="D5" s="236"/>
      <c r="E5" s="237"/>
      <c r="F5" s="237"/>
    </row>
    <row r="6" spans="1:6">
      <c r="B6" s="243" t="s">
        <v>660</v>
      </c>
      <c r="C6" s="243" t="s">
        <v>674</v>
      </c>
      <c r="D6" s="236"/>
      <c r="E6" s="236"/>
      <c r="F6" s="236"/>
    </row>
    <row r="7" spans="1:6">
      <c r="B7" s="247"/>
      <c r="C7" s="243"/>
      <c r="D7" s="238"/>
      <c r="E7" s="239"/>
      <c r="F7" s="239"/>
    </row>
    <row r="8" spans="1:6">
      <c r="B8" s="21" t="s">
        <v>394</v>
      </c>
      <c r="C8" s="21"/>
      <c r="D8" s="245"/>
      <c r="E8" s="245"/>
      <c r="F8" s="245"/>
    </row>
    <row r="9" spans="1:6">
      <c r="A9" s="173"/>
      <c r="B9" s="243" t="s">
        <v>658</v>
      </c>
      <c r="C9" s="243" t="s">
        <v>675</v>
      </c>
      <c r="D9" s="238"/>
      <c r="E9" s="238"/>
      <c r="F9" s="238"/>
    </row>
    <row r="10" spans="1:6">
      <c r="A10" s="173"/>
      <c r="B10" s="243" t="s">
        <v>659</v>
      </c>
      <c r="C10" s="243" t="s">
        <v>676</v>
      </c>
      <c r="D10" s="238"/>
      <c r="E10" s="238"/>
      <c r="F10" s="238"/>
    </row>
    <row r="11" spans="1:6">
      <c r="B11" s="243"/>
      <c r="C11" s="243"/>
      <c r="D11" s="238"/>
      <c r="E11" s="238"/>
      <c r="F11" s="238"/>
    </row>
    <row r="12" spans="1:6">
      <c r="B12" s="8" t="s">
        <v>211</v>
      </c>
      <c r="C12" s="17"/>
      <c r="D12" s="236"/>
      <c r="E12" s="240"/>
      <c r="F12" s="240"/>
    </row>
    <row r="13" spans="1:6">
      <c r="A13" s="173"/>
      <c r="B13" s="243" t="s">
        <v>677</v>
      </c>
      <c r="C13" s="243" t="s">
        <v>678</v>
      </c>
      <c r="D13" s="241"/>
      <c r="E13" s="242"/>
      <c r="F13" s="29"/>
    </row>
    <row r="14" spans="1:6">
      <c r="A14" s="173"/>
      <c r="B14" s="243" t="s">
        <v>679</v>
      </c>
      <c r="C14" s="243" t="s">
        <v>680</v>
      </c>
      <c r="D14" s="241"/>
      <c r="E14" s="242"/>
      <c r="F14" s="29"/>
    </row>
    <row r="15" spans="1:6">
      <c r="A15" s="173"/>
      <c r="B15" s="243" t="s">
        <v>681</v>
      </c>
      <c r="C15" s="243" t="s">
        <v>682</v>
      </c>
      <c r="D15" s="241"/>
      <c r="E15" s="242"/>
      <c r="F15" s="29"/>
    </row>
    <row r="16" spans="1:6">
      <c r="B16" s="243"/>
      <c r="C16" s="243"/>
      <c r="D16" s="241"/>
      <c r="E16" s="242"/>
      <c r="F16" s="29"/>
    </row>
    <row r="17" spans="1:6">
      <c r="B17" s="17" t="s">
        <v>683</v>
      </c>
      <c r="C17" s="17"/>
      <c r="D17" s="236"/>
      <c r="E17" s="236"/>
      <c r="F17" s="236"/>
    </row>
    <row r="18" spans="1:6">
      <c r="A18" s="173"/>
      <c r="B18" s="243" t="s">
        <v>671</v>
      </c>
      <c r="C18" s="243" t="s">
        <v>684</v>
      </c>
      <c r="D18" s="238"/>
      <c r="E18" s="238"/>
      <c r="F18" s="238"/>
    </row>
    <row r="19" spans="1:6">
      <c r="A19" s="173"/>
      <c r="B19" s="243" t="s">
        <v>685</v>
      </c>
      <c r="C19" s="243" t="s">
        <v>656</v>
      </c>
      <c r="D19" s="238"/>
      <c r="E19" s="238"/>
      <c r="F19" s="238"/>
    </row>
    <row r="20" spans="1:6">
      <c r="B20" s="243"/>
      <c r="C20" s="243"/>
      <c r="D20" s="238"/>
      <c r="E20" s="238"/>
      <c r="F20" s="238"/>
    </row>
    <row r="21" spans="1:6">
      <c r="B21" s="17" t="s">
        <v>686</v>
      </c>
      <c r="C21" s="17"/>
      <c r="D21" s="236"/>
      <c r="E21" s="236"/>
      <c r="F21" s="236"/>
    </row>
    <row r="22" spans="1:6">
      <c r="A22" s="173"/>
      <c r="B22" s="243" t="s">
        <v>687</v>
      </c>
      <c r="C22" s="243" t="s">
        <v>688</v>
      </c>
      <c r="D22" s="238"/>
      <c r="E22" s="238"/>
      <c r="F22" s="238"/>
    </row>
    <row r="23" spans="1:6">
      <c r="A23" s="173"/>
      <c r="B23" s="243" t="s">
        <v>689</v>
      </c>
      <c r="C23" s="243" t="s">
        <v>690</v>
      </c>
      <c r="D23" s="238"/>
      <c r="E23" s="238"/>
      <c r="F23" s="238"/>
    </row>
    <row r="24" spans="1:6">
      <c r="A24" s="173"/>
      <c r="B24" s="243" t="s">
        <v>691</v>
      </c>
      <c r="C24" s="243" t="s">
        <v>692</v>
      </c>
      <c r="D24" s="238"/>
      <c r="E24" s="238"/>
      <c r="F24" s="238"/>
    </row>
    <row r="25" spans="1:6">
      <c r="A25" s="173"/>
      <c r="B25" s="243" t="s">
        <v>661</v>
      </c>
      <c r="C25" s="243" t="s">
        <v>693</v>
      </c>
      <c r="D25" s="238"/>
      <c r="E25" s="238"/>
      <c r="F25" s="238"/>
    </row>
    <row r="26" spans="1:6">
      <c r="A26" s="173"/>
      <c r="B26" s="243" t="s">
        <v>662</v>
      </c>
      <c r="C26" s="243" t="s">
        <v>694</v>
      </c>
      <c r="D26" s="238"/>
      <c r="E26" s="238"/>
      <c r="F26" s="238"/>
    </row>
    <row r="27" spans="1:6">
      <c r="A27" s="173"/>
      <c r="B27" s="243" t="s">
        <v>663</v>
      </c>
      <c r="C27" s="243" t="s">
        <v>695</v>
      </c>
      <c r="D27" s="238"/>
      <c r="E27" s="238"/>
      <c r="F27" s="238"/>
    </row>
    <row r="28" spans="1:6">
      <c r="A28" s="173"/>
      <c r="B28" s="243" t="s">
        <v>664</v>
      </c>
      <c r="C28" s="243" t="s">
        <v>696</v>
      </c>
      <c r="D28" s="238"/>
      <c r="E28" s="238"/>
      <c r="F28" s="238"/>
    </row>
    <row r="29" spans="1:6">
      <c r="B29" s="243"/>
      <c r="C29" s="243"/>
      <c r="D29" s="238"/>
      <c r="E29" s="238"/>
      <c r="F29" s="238"/>
    </row>
    <row r="30" spans="1:6">
      <c r="B30" s="17" t="s">
        <v>697</v>
      </c>
      <c r="C30" s="17"/>
      <c r="D30" s="236"/>
      <c r="E30" s="236"/>
      <c r="F30" s="236"/>
    </row>
    <row r="31" spans="1:6">
      <c r="A31" s="173"/>
      <c r="B31" s="243" t="s">
        <v>665</v>
      </c>
      <c r="C31" s="243" t="s">
        <v>698</v>
      </c>
      <c r="D31" s="238"/>
      <c r="E31" s="238"/>
      <c r="F31" s="238"/>
    </row>
    <row r="32" spans="1:6">
      <c r="A32" s="173"/>
      <c r="B32" s="243" t="s">
        <v>666</v>
      </c>
      <c r="C32" s="243" t="s">
        <v>699</v>
      </c>
      <c r="D32" s="238"/>
      <c r="E32" s="239"/>
      <c r="F32" s="239"/>
    </row>
    <row r="33" spans="1:6">
      <c r="A33" s="173"/>
      <c r="B33" s="243" t="s">
        <v>667</v>
      </c>
      <c r="C33" s="243" t="s">
        <v>700</v>
      </c>
      <c r="D33" s="238"/>
      <c r="E33" s="239"/>
      <c r="F33" s="239"/>
    </row>
    <row r="34" spans="1:6">
      <c r="A34" s="173"/>
      <c r="B34" s="243" t="s">
        <v>701</v>
      </c>
      <c r="C34" s="243" t="s">
        <v>702</v>
      </c>
      <c r="D34" s="238"/>
      <c r="E34" s="239"/>
      <c r="F34" s="239"/>
    </row>
    <row r="35" spans="1:6">
      <c r="A35" s="173"/>
      <c r="B35" s="243" t="s">
        <v>703</v>
      </c>
      <c r="C35" s="243" t="s">
        <v>704</v>
      </c>
      <c r="D35" s="238"/>
      <c r="E35" s="239"/>
      <c r="F35" s="239"/>
    </row>
    <row r="36" spans="1:6">
      <c r="A36" s="173"/>
      <c r="B36" s="243" t="s">
        <v>668</v>
      </c>
      <c r="C36" s="243" t="s">
        <v>705</v>
      </c>
      <c r="D36" s="238"/>
      <c r="E36" s="239"/>
      <c r="F36" s="239"/>
    </row>
    <row r="37" spans="1:6">
      <c r="A37" s="173"/>
      <c r="B37" s="248"/>
      <c r="C37" s="36"/>
      <c r="D37" s="238"/>
      <c r="E37" s="239"/>
      <c r="F37" s="239"/>
    </row>
    <row r="38" spans="1:6">
      <c r="B38" s="17" t="s">
        <v>707</v>
      </c>
      <c r="C38" s="17"/>
      <c r="D38" s="236"/>
      <c r="E38" s="240"/>
      <c r="F38" s="240"/>
    </row>
    <row r="39" spans="1:6">
      <c r="A39" s="173"/>
      <c r="B39" s="243" t="s">
        <v>669</v>
      </c>
      <c r="C39" s="243" t="s">
        <v>706</v>
      </c>
      <c r="D39" s="238"/>
      <c r="E39" s="239"/>
      <c r="F39" s="239"/>
    </row>
    <row r="40" spans="1:6">
      <c r="B40" s="243"/>
      <c r="C40" s="243"/>
      <c r="D40" s="238"/>
      <c r="E40" s="239"/>
      <c r="F40" s="239"/>
    </row>
    <row r="41" spans="1:6">
      <c r="A41" s="173"/>
      <c r="B41" s="8" t="s">
        <v>708</v>
      </c>
      <c r="C41" s="243"/>
      <c r="D41" s="238"/>
      <c r="E41" s="239"/>
      <c r="F41" s="239"/>
    </row>
    <row r="42" spans="1:6">
      <c r="A42" s="173"/>
      <c r="B42" s="249" t="s">
        <v>709</v>
      </c>
      <c r="C42" s="243" t="s">
        <v>724</v>
      </c>
      <c r="D42" s="238"/>
      <c r="E42" s="239"/>
      <c r="F42" s="239"/>
    </row>
    <row r="43" spans="1:6" ht="15" thickBot="1">
      <c r="A43" s="173"/>
      <c r="B43" s="250"/>
      <c r="C43" s="250"/>
      <c r="D43" s="238"/>
      <c r="E43" s="239"/>
      <c r="F43" s="239"/>
    </row>
    <row r="44" spans="1:6" ht="9.75" customHeight="1">
      <c r="A44" s="173"/>
      <c r="B44" s="243"/>
      <c r="C44" s="243"/>
      <c r="D44" s="238"/>
      <c r="E44" s="239"/>
      <c r="F44" s="239"/>
    </row>
    <row r="45" spans="1:6">
      <c r="E45" s="239"/>
      <c r="F45" s="239"/>
    </row>
    <row r="46" spans="1:6">
      <c r="E46" s="239"/>
      <c r="F46" s="239"/>
    </row>
    <row r="47" spans="1:6">
      <c r="E47" s="239"/>
      <c r="F47" s="239"/>
    </row>
    <row r="48" spans="1:6">
      <c r="E48" s="239"/>
      <c r="F48" s="239"/>
    </row>
    <row r="49" spans="5:6">
      <c r="E49" s="239"/>
      <c r="F49" s="239"/>
    </row>
    <row r="50" spans="5:6">
      <c r="E50" s="239"/>
      <c r="F50" s="239"/>
    </row>
    <row r="51" spans="5:6">
      <c r="E51" s="239"/>
      <c r="F51" s="239"/>
    </row>
    <row r="52" spans="5:6">
      <c r="E52" s="238"/>
      <c r="F52" s="238"/>
    </row>
    <row r="53" spans="5:6">
      <c r="E53" s="238"/>
      <c r="F53" s="238"/>
    </row>
    <row r="54" spans="5:6">
      <c r="E54" s="238"/>
      <c r="F54" s="238"/>
    </row>
    <row r="55" spans="5:6">
      <c r="E55" s="239"/>
      <c r="F55" s="239"/>
    </row>
    <row r="56" spans="5:6">
      <c r="E56" s="239"/>
      <c r="F56" s="239"/>
    </row>
    <row r="57" spans="5:6">
      <c r="E57" s="239"/>
      <c r="F57" s="239"/>
    </row>
    <row r="58" spans="5:6">
      <c r="E58" s="239"/>
      <c r="F58" s="239"/>
    </row>
    <row r="59" spans="5:6">
      <c r="E59" s="239"/>
      <c r="F59" s="239"/>
    </row>
    <row r="60" spans="5:6">
      <c r="E60" s="239"/>
      <c r="F60" s="239"/>
    </row>
    <row r="61" spans="5:6">
      <c r="E61" s="239"/>
      <c r="F61" s="239"/>
    </row>
    <row r="62" spans="5:6">
      <c r="E62" s="239"/>
      <c r="F62" s="239"/>
    </row>
    <row r="63" spans="5:6">
      <c r="E63" s="239"/>
      <c r="F63" s="239"/>
    </row>
    <row r="64" spans="5:6">
      <c r="E64" s="239"/>
      <c r="F64" s="239"/>
    </row>
    <row r="65" spans="5:6">
      <c r="E65" s="239"/>
      <c r="F65" s="239"/>
    </row>
    <row r="66" spans="5:6">
      <c r="E66" s="239"/>
      <c r="F66" s="239"/>
    </row>
    <row r="67" spans="5:6">
      <c r="E67" s="239"/>
      <c r="F67" s="239"/>
    </row>
    <row r="68" spans="5:6">
      <c r="E68" s="239"/>
      <c r="F68" s="239"/>
    </row>
    <row r="69" spans="5:6">
      <c r="E69" s="239"/>
      <c r="F69" s="239"/>
    </row>
    <row r="70" spans="5:6">
      <c r="E70" s="239"/>
      <c r="F70" s="239"/>
    </row>
    <row r="71" spans="5:6">
      <c r="E71" s="239"/>
      <c r="F71" s="239"/>
    </row>
    <row r="72" spans="5:6">
      <c r="E72" s="239"/>
      <c r="F72" s="239"/>
    </row>
    <row r="73" spans="5:6">
      <c r="E73" s="239"/>
      <c r="F73" s="239"/>
    </row>
    <row r="74" spans="5:6">
      <c r="E74" s="239"/>
      <c r="F74" s="239"/>
    </row>
    <row r="75" spans="5:6">
      <c r="E75" s="239"/>
      <c r="F75" s="239"/>
    </row>
    <row r="76" spans="5:6">
      <c r="E76" s="239"/>
      <c r="F76" s="239"/>
    </row>
    <row r="77" spans="5:6">
      <c r="E77" s="239"/>
      <c r="F77" s="239"/>
    </row>
    <row r="78" spans="5:6">
      <c r="E78" s="29"/>
      <c r="F78" s="29"/>
    </row>
    <row r="101" spans="2:3">
      <c r="B101" s="239"/>
      <c r="C101" s="238"/>
    </row>
    <row r="102" spans="2:3">
      <c r="B102" s="29"/>
      <c r="C102" s="29"/>
    </row>
  </sheetData>
  <sheetProtection algorithmName="SHA-512" hashValue="6NExmIrwFm5of2w3G+Sma0Tzhm5/W3vw9gkYffaow4DlRK0e29yee2Ec8imPwDC9EOND8HqDicuM6A0OrnspxQ==" saltValue="0xcwQv+jfoIoWac0M2ZS7w==" spinCount="100000" sheet="1" objects="1" scenarios="1"/>
  <mergeCells count="1">
    <mergeCell ref="B3:C3"/>
  </mergeCells>
  <hyperlinks>
    <hyperlink ref="C9" location="'CC1'!A1" display="A szabályozói szavatolótőke összetétele" xr:uid="{00000000-0004-0000-0000-000007000000}"/>
    <hyperlink ref="C10" location="'CC2'!A1" display="A szabályozói szavatolótőke auditált pénzügyi kimutatásokban szereplő mérleggel való egyeztetése" xr:uid="{00000000-0004-0000-0000-000008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B10" location="'PV1'!A1" display="PV1" xr:uid="{00000000-0004-0000-0000-000010000000}"/>
    <hyperlink ref="B9" location="'CC1'!A1" display="CC1" xr:uid="{00000000-0004-0000-0000-000011000000}"/>
    <hyperlink ref="B10" location="'CC2'!A1" display="CC2" xr:uid="{00000000-0004-0000-0000-000012000000}"/>
    <hyperlink ref="B13:B14" location="'PV1'!A1" display="PV1" xr:uid="{00000000-0004-0000-0000-000019000000}"/>
    <hyperlink ref="B15" location="'LR3'!A1" display="LR3 – LRSpl" xr:uid="{00000000-0004-0000-0000-00001A000000}"/>
    <hyperlink ref="C13:C15" location="CCyB2!A1" display="Az intézményspecifikus anticiklikus tőkepuffer nagysága" xr:uid="{00000000-0004-0000-0000-00001B000000}"/>
    <hyperlink ref="B13" location="'LR1'!A1" display="LR1 – LRSum" xr:uid="{00000000-0004-0000-0000-00001C000000}"/>
    <hyperlink ref="B14" location="'LR2'!A1" display="LR2 – LRCom" xr:uid="{00000000-0004-0000-0000-00001D000000}"/>
    <hyperlink ref="C13" location="'LR1'!A1" display="A számviteli eszközök és a tőkeáttételi mutató számításához használt kitettségek összefoglaló egyeztetése" xr:uid="{00000000-0004-0000-0000-00001E000000}"/>
    <hyperlink ref="C14" location="'LR2'!A1" display="Tőkeáttételi mutatóra vonatkozó egységes adattábla" xr:uid="{00000000-0004-0000-0000-00001F000000}"/>
    <hyperlink ref="C15" location="'LR3'!A1" display="Mérlegen belüli kitettségek bontása (származtatott ügyletek, értékpapír-finanszírozási ügyletek és mentesített kitettségek nélkül)" xr:uid="{00000000-0004-0000-0000-000020000000}"/>
    <hyperlink ref="B18:B19" location="'PV1'!A1" display="PV1" xr:uid="{00000000-0004-0000-0000-000021000000}"/>
    <hyperlink ref="C18:C19" location="CCyB2!A1" display="Az intézményspecifikus anticiklikus tőkepuffer nagysága" xr:uid="{00000000-0004-0000-0000-000022000000}"/>
    <hyperlink ref="B18" location="'LIQ1'!A1" display="LIQ1" xr:uid="{00000000-0004-0000-0000-000023000000}"/>
    <hyperlink ref="B19" location="'LIQ2'!A1" display="LIQ2" xr:uid="{00000000-0004-0000-0000-000024000000}"/>
    <hyperlink ref="C18" location="'LIQ1'!A1" display="A likviditásfedezeti rátára vonatkozó mennyiségi információk" xr:uid="{00000000-0004-0000-0000-000025000000}"/>
    <hyperlink ref="C19" location="'LIQ2'!A1" display="Nettó stabil forrásellátottsági ráta" xr:uid="{00000000-0004-0000-0000-000026000000}"/>
    <hyperlink ref="B22:B23" location="'PV1'!A1" display="PV1" xr:uid="{00000000-0004-0000-0000-000027000000}"/>
    <hyperlink ref="C22:C23" location="CCyB2!A1" display="Az intézményspecifikus anticiklikus tőkepuffer nagysága" xr:uid="{00000000-0004-0000-0000-000028000000}"/>
    <hyperlink ref="B22" location="'CR1'!A1" display="CR1" xr:uid="{00000000-0004-0000-0000-000029000000}"/>
    <hyperlink ref="B23" location="'CR1-A'!A1" display="CR1-A" xr:uid="{00000000-0004-0000-0000-00002A000000}"/>
    <hyperlink ref="C22" location="'CR1'!A1" display="Teljesítő (performing) és nemteljesítő (non-performing) kitettségek és kapcsolódó céltartalékok" xr:uid="{00000000-0004-0000-0000-00002B000000}"/>
    <hyperlink ref="C23" location="'CR1-A'!A1" display="Kitettségek futamideje" xr:uid="{00000000-0004-0000-0000-00002C000000}"/>
    <hyperlink ref="B24" location="'CR2'!A1" display="CR2" xr:uid="{00000000-0004-0000-0000-00002F000000}"/>
    <hyperlink ref="C24" location="'CR2'!A1" display="Nemteljesítő hitelek és előlegek állományának változásai" xr:uid="{00000000-0004-0000-0000-000031000000}"/>
    <hyperlink ref="B25" location="'PV1'!A1" display="PV1" xr:uid="{00000000-0004-0000-0000-000033000000}"/>
    <hyperlink ref="C25" location="CCyB2!A1" display="Az intézményspecifikus anticiklikus tőkepuffer nagysága" xr:uid="{00000000-0004-0000-0000-000034000000}"/>
    <hyperlink ref="B25" location="'CQ1'!A1" display="CQ1" xr:uid="{00000000-0004-0000-0000-000035000000}"/>
    <hyperlink ref="C25" location="'CQ1'!A1" display="Átstrukturált kitettségek hitelminősége" xr:uid="{00000000-0004-0000-0000-000037000000}"/>
    <hyperlink ref="B26" location="'PV1'!A1" display="PV1" xr:uid="{00000000-0004-0000-0000-000039000000}"/>
    <hyperlink ref="C26" location="CCyB2!A1" display="Az intézményspecifikus anticiklikus tőkepuffer nagysága" xr:uid="{00000000-0004-0000-0000-00003A000000}"/>
    <hyperlink ref="B26" location="'CQ4'!A1" display="CQ4" xr:uid="{00000000-0004-0000-0000-00003C000000}"/>
    <hyperlink ref="C26" location="'CQ4'!A1" display="Nemteljesítő kitettségek minősége földrajzi bontásban" xr:uid="{00000000-0004-0000-0000-00003E000000}"/>
    <hyperlink ref="B27" location="'PV1'!A1" display="PV1" xr:uid="{00000000-0004-0000-0000-00003F000000}"/>
    <hyperlink ref="C27" location="CCyB2!A1" display="Az intézményspecifikus anticiklikus tőkepuffer nagysága" xr:uid="{00000000-0004-0000-0000-000040000000}"/>
    <hyperlink ref="B27" location="'CQ5'!A1" display="CQ5" xr:uid="{00000000-0004-0000-0000-000041000000}"/>
    <hyperlink ref="C27" location="'CQ5'!A1" display="Nem pénzügyi vállalatoknak nyújtott hitelek és előlegek hitelminősége ágazatok szerinti bontásban" xr:uid="{00000000-0004-0000-0000-000043000000}"/>
    <hyperlink ref="B28" location="'PV1'!A1" display="PV1" xr:uid="{00000000-0004-0000-0000-000045000000}"/>
    <hyperlink ref="C28" location="CCyB2!A1" display="Az intézményspecifikus anticiklikus tőkepuffer nagysága" xr:uid="{00000000-0004-0000-0000-000046000000}"/>
    <hyperlink ref="B28" location="'CQ7'!A1" display="CQ7" xr:uid="{00000000-0004-0000-0000-000047000000}"/>
    <hyperlink ref="C28" location="'CQ7'!A1" display="Birtokbavétellel és végrehajtással megszerzett biztosítékok" xr:uid="{00000000-0004-0000-0000-000049000000}"/>
    <hyperlink ref="B31" location="'CCR1'!A1" display="CCR1" xr:uid="{00000000-0004-0000-0000-000051000000}"/>
    <hyperlink ref="C31" location="'CCR1'!A1" display="A partnerkockázati kitettség elemzése módszerenként" xr:uid="{00000000-0004-0000-0000-000052000000}"/>
    <hyperlink ref="B32" location="'CCR2'!A1" display="CCR2" xr:uid="{00000000-0004-0000-0000-000053000000}"/>
    <hyperlink ref="C32" location="'CCR2'!A1" display="CVA-kockázathoz kapcsolódó szavatolótőke-követelmények hatálya alá tartozó ügyletek" xr:uid="{00000000-0004-0000-0000-000054000000}"/>
    <hyperlink ref="B33" location="'CCR3'!A1" display="CCR3" xr:uid="{00000000-0004-0000-0000-000055000000}"/>
    <hyperlink ref="C33" location="'CCR3'!A1" display="Sztenderd módszer – Partnerkockázati kitettségek szabályozási kitettségi osztályok és kockázati súlyok szerint" xr:uid="{00000000-0004-0000-0000-000056000000}"/>
    <hyperlink ref="B34" location="'CCR5'!A1" display="CCR5" xr:uid="{00000000-0004-0000-0000-000057000000}"/>
    <hyperlink ref="C34" location="'CCR5'!A1" display="Partnerkockázati kitettségek biztosítékainak összetétele" xr:uid="{00000000-0004-0000-0000-000058000000}"/>
    <hyperlink ref="B35" location="'CCR6'!A1" display="CCR6" xr:uid="{00000000-0004-0000-0000-000059000000}"/>
    <hyperlink ref="C35" location="'CCR6'!A1" display="Hitelderivatíva-kitettségek" xr:uid="{00000000-0004-0000-0000-00005A000000}"/>
    <hyperlink ref="B36" location="'CCR8'!A1" display="CCR8" xr:uid="{00000000-0004-0000-0000-00005B000000}"/>
    <hyperlink ref="C36" location="'CCR8'!A1" display="Központi szerződő felekkel szembeni kitettségek" xr:uid="{00000000-0004-0000-0000-00005C000000}"/>
    <hyperlink ref="B39" location="'MR1'!A1" display="MR1" xr:uid="{00000000-0004-0000-0000-00005D000000}"/>
    <hyperlink ref="C39" location="'MR1'!A1" display="Piaci kockázat a sztenderd módszer alapján" xr:uid="{00000000-0004-0000-0000-00005E000000}"/>
    <hyperlink ref="B42" location="IFRS9!A1" display="IFRS9" xr:uid="{00000000-0004-0000-0000-00007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unka17">
    <tabColor theme="9" tint="0.79998168889431442"/>
  </sheetPr>
  <dimension ref="B1:L47"/>
  <sheetViews>
    <sheetView showGridLines="0" workbookViewId="0">
      <selection activeCell="B4" sqref="B4"/>
    </sheetView>
  </sheetViews>
  <sheetFormatPr defaultRowHeight="14.5"/>
  <cols>
    <col min="1" max="1" width="4.453125" customWidth="1"/>
    <col min="2" max="2" width="7" customWidth="1"/>
    <col min="3" max="3" width="58.453125" customWidth="1"/>
    <col min="4" max="4" width="8.7265625" bestFit="1" customWidth="1"/>
  </cols>
  <sheetData>
    <row r="1" spans="2:12" ht="12.75" customHeight="1"/>
    <row r="2" spans="2:12">
      <c r="B2" s="152" t="s">
        <v>748</v>
      </c>
      <c r="C2" s="41"/>
      <c r="D2" s="41"/>
    </row>
    <row r="3" spans="2:12">
      <c r="B3" s="1"/>
      <c r="C3" s="1"/>
      <c r="D3" s="1"/>
    </row>
    <row r="4" spans="2:12" ht="15.5">
      <c r="B4" s="19" t="s">
        <v>284</v>
      </c>
      <c r="C4" s="2"/>
      <c r="D4" s="2"/>
    </row>
    <row r="5" spans="2:12">
      <c r="B5" s="1"/>
      <c r="C5" s="1"/>
      <c r="D5" s="1"/>
    </row>
    <row r="6" spans="2:12" ht="102.5" customHeight="1">
      <c r="B6" s="352" t="s">
        <v>757</v>
      </c>
      <c r="C6" s="352"/>
      <c r="D6" s="352"/>
      <c r="E6" s="352"/>
      <c r="F6" s="352"/>
      <c r="G6" s="352"/>
      <c r="H6" s="352"/>
      <c r="I6" s="352"/>
      <c r="J6" s="352"/>
      <c r="K6" s="352"/>
    </row>
    <row r="7" spans="2:12">
      <c r="B7" s="3"/>
      <c r="C7" s="4"/>
      <c r="D7" s="4"/>
    </row>
    <row r="8" spans="2:12" ht="15" thickBot="1">
      <c r="B8" s="30"/>
    </row>
    <row r="9" spans="2:12" ht="32.25" customHeight="1" thickBot="1">
      <c r="B9" s="85"/>
      <c r="C9" s="86" t="s">
        <v>1</v>
      </c>
      <c r="D9" s="380" t="s">
        <v>285</v>
      </c>
      <c r="E9" s="380"/>
      <c r="F9" s="380"/>
      <c r="G9" s="380"/>
      <c r="H9" s="381" t="s">
        <v>286</v>
      </c>
      <c r="I9" s="381"/>
      <c r="J9" s="381"/>
      <c r="K9" s="381"/>
    </row>
    <row r="10" spans="2:12" ht="24" customHeight="1">
      <c r="B10" s="127" t="s">
        <v>287</v>
      </c>
      <c r="C10" s="103" t="s">
        <v>288</v>
      </c>
      <c r="D10" s="104">
        <f>+Tartalom!B3</f>
        <v>45107</v>
      </c>
      <c r="E10" s="104">
        <f>+EOMONTH(D10,-3)</f>
        <v>45016</v>
      </c>
      <c r="F10" s="104">
        <f>+EOMONTH(E10,-3)</f>
        <v>44926</v>
      </c>
      <c r="G10" s="104">
        <f>+EOMONTH(F10,-3)</f>
        <v>44834</v>
      </c>
      <c r="H10" s="104">
        <f>+Tartalom!B3</f>
        <v>45107</v>
      </c>
      <c r="I10" s="104">
        <f>+EOMONTH(H10,-3)</f>
        <v>45016</v>
      </c>
      <c r="J10" s="104">
        <f>+EOMONTH(I10,-3)</f>
        <v>44926</v>
      </c>
      <c r="K10" s="104">
        <f>+EOMONTH(J10,-3)</f>
        <v>44834</v>
      </c>
    </row>
    <row r="11" spans="2:12">
      <c r="B11" s="128" t="s">
        <v>289</v>
      </c>
      <c r="C11" s="129" t="s">
        <v>290</v>
      </c>
      <c r="D11" s="130">
        <v>12</v>
      </c>
      <c r="E11" s="130">
        <v>12</v>
      </c>
      <c r="F11" s="130">
        <v>12</v>
      </c>
      <c r="G11" s="130">
        <v>12</v>
      </c>
      <c r="H11" s="130">
        <v>12</v>
      </c>
      <c r="I11" s="130">
        <v>12</v>
      </c>
      <c r="J11" s="130">
        <v>12</v>
      </c>
      <c r="K11" s="130">
        <v>12</v>
      </c>
    </row>
    <row r="12" spans="2:12" ht="15" customHeight="1">
      <c r="B12" s="379" t="s">
        <v>291</v>
      </c>
      <c r="C12" s="379"/>
      <c r="D12" s="379"/>
      <c r="E12" s="379"/>
      <c r="F12" s="379"/>
      <c r="G12" s="379"/>
      <c r="H12" s="379"/>
      <c r="I12" s="379"/>
      <c r="J12" s="379"/>
      <c r="K12" s="379"/>
      <c r="L12" s="35"/>
    </row>
    <row r="13" spans="2:12" ht="27.75" customHeight="1">
      <c r="B13" s="128">
        <v>1</v>
      </c>
      <c r="C13" s="131" t="s">
        <v>292</v>
      </c>
      <c r="D13" s="132"/>
      <c r="E13" s="132"/>
      <c r="F13" s="132"/>
      <c r="G13" s="132"/>
      <c r="H13" s="133">
        <v>7908169.7684606388</v>
      </c>
      <c r="I13" s="133">
        <v>6256646.1449270211</v>
      </c>
      <c r="J13" s="133">
        <v>5286790.0256242296</v>
      </c>
      <c r="K13" s="133">
        <v>4622739.1531857187</v>
      </c>
    </row>
    <row r="14" spans="2:12" ht="25.5" customHeight="1">
      <c r="B14" s="379" t="s">
        <v>293</v>
      </c>
      <c r="C14" s="379"/>
      <c r="D14" s="379"/>
      <c r="E14" s="379"/>
      <c r="F14" s="379"/>
      <c r="G14" s="379"/>
      <c r="H14" s="379"/>
      <c r="I14" s="379"/>
      <c r="J14" s="379"/>
      <c r="K14" s="379"/>
      <c r="L14" s="35"/>
    </row>
    <row r="15" spans="2:12">
      <c r="B15" s="105">
        <v>2</v>
      </c>
      <c r="C15" s="114" t="s">
        <v>294</v>
      </c>
      <c r="D15" s="83">
        <v>17240721.429198168</v>
      </c>
      <c r="E15" s="83">
        <v>14281410.476889225</v>
      </c>
      <c r="F15" s="83">
        <v>13487910.077628186</v>
      </c>
      <c r="G15" s="83">
        <v>12771721.656265596</v>
      </c>
      <c r="H15" s="83">
        <v>1116103.0432138105</v>
      </c>
      <c r="I15" s="83">
        <v>925999.84782746469</v>
      </c>
      <c r="J15" s="83">
        <v>873016.02042170905</v>
      </c>
      <c r="K15" s="83">
        <v>821574.8959387514</v>
      </c>
    </row>
    <row r="16" spans="2:12">
      <c r="B16" s="45">
        <v>3</v>
      </c>
      <c r="C16" s="108" t="s">
        <v>295</v>
      </c>
      <c r="D16" s="47">
        <v>11575553.729802392</v>
      </c>
      <c r="E16" s="47">
        <v>9714313.5842306782</v>
      </c>
      <c r="F16" s="47">
        <v>9166094.1145538986</v>
      </c>
      <c r="G16" s="47">
        <v>8737725.6093468312</v>
      </c>
      <c r="H16" s="47">
        <v>578777.68649011955</v>
      </c>
      <c r="I16" s="47">
        <v>485715.67921153386</v>
      </c>
      <c r="J16" s="47">
        <v>458304.70572769502</v>
      </c>
      <c r="K16" s="47">
        <v>436886.2804673416</v>
      </c>
    </row>
    <row r="17" spans="2:11">
      <c r="B17" s="105">
        <v>4</v>
      </c>
      <c r="C17" s="109" t="s">
        <v>296</v>
      </c>
      <c r="D17" s="83">
        <v>4107149.428941634</v>
      </c>
      <c r="E17" s="83">
        <v>3360161.1136563146</v>
      </c>
      <c r="F17" s="83">
        <v>3175787.1176084285</v>
      </c>
      <c r="G17" s="83">
        <v>2986202.8847179008</v>
      </c>
      <c r="H17" s="83">
        <v>518351.42412211979</v>
      </c>
      <c r="I17" s="83">
        <v>425294.6332231632</v>
      </c>
      <c r="J17" s="83">
        <v>399763.97365577146</v>
      </c>
      <c r="K17" s="83">
        <v>370532.9259592141</v>
      </c>
    </row>
    <row r="18" spans="2:11">
      <c r="B18" s="105">
        <v>5</v>
      </c>
      <c r="C18" s="114" t="s">
        <v>297</v>
      </c>
      <c r="D18" s="83">
        <v>8821883.3009242173</v>
      </c>
      <c r="E18" s="83">
        <v>7930723.0149129247</v>
      </c>
      <c r="F18" s="83">
        <v>7436331.2508421568</v>
      </c>
      <c r="G18" s="83">
        <v>6868202.7562134946</v>
      </c>
      <c r="H18" s="83">
        <v>4442562.4141900465</v>
      </c>
      <c r="I18" s="83">
        <v>4080776.7097138674</v>
      </c>
      <c r="J18" s="83">
        <v>3792705.1463094112</v>
      </c>
      <c r="K18" s="83">
        <v>3486864.7294524121</v>
      </c>
    </row>
    <row r="19" spans="2:11">
      <c r="B19" s="105">
        <v>6</v>
      </c>
      <c r="C19" s="110" t="s">
        <v>298</v>
      </c>
      <c r="D19" s="83">
        <v>286908.45271975495</v>
      </c>
      <c r="E19" s="83">
        <v>213990.22690582034</v>
      </c>
      <c r="F19" s="83">
        <v>203332.18728873649</v>
      </c>
      <c r="G19" s="83">
        <v>182523.10925686199</v>
      </c>
      <c r="H19" s="83">
        <v>70698.518507988294</v>
      </c>
      <c r="I19" s="83">
        <v>52754.237565694588</v>
      </c>
      <c r="J19" s="83">
        <v>50185.802119936627</v>
      </c>
      <c r="K19" s="83">
        <v>46275.032726103324</v>
      </c>
    </row>
    <row r="20" spans="2:11">
      <c r="B20" s="105">
        <v>7</v>
      </c>
      <c r="C20" s="109" t="s">
        <v>299</v>
      </c>
      <c r="D20" s="83">
        <v>8531520.2068990376</v>
      </c>
      <c r="E20" s="83">
        <v>7714682.2483870536</v>
      </c>
      <c r="F20" s="83">
        <v>7231939.9938172586</v>
      </c>
      <c r="G20" s="83">
        <v>6684308.285127203</v>
      </c>
      <c r="H20" s="83">
        <v>4368409.2543766331</v>
      </c>
      <c r="I20" s="83">
        <v>4025971.9325281233</v>
      </c>
      <c r="J20" s="83">
        <v>3741460.2744533122</v>
      </c>
      <c r="K20" s="83">
        <v>3439218.3348968797</v>
      </c>
    </row>
    <row r="21" spans="2:11">
      <c r="B21" s="105">
        <v>8</v>
      </c>
      <c r="C21" s="109" t="s">
        <v>300</v>
      </c>
      <c r="D21" s="83">
        <v>3454.6413054250002</v>
      </c>
      <c r="E21" s="83">
        <v>2050.5396200499995</v>
      </c>
      <c r="F21" s="83">
        <v>1059.0697361625</v>
      </c>
      <c r="G21" s="83">
        <v>1371.3618294291671</v>
      </c>
      <c r="H21" s="83">
        <v>3454.6413054250002</v>
      </c>
      <c r="I21" s="83">
        <v>2050.5396200499995</v>
      </c>
      <c r="J21" s="83">
        <v>1059.0697361625</v>
      </c>
      <c r="K21" s="83">
        <v>1371.3618294291671</v>
      </c>
    </row>
    <row r="22" spans="2:11">
      <c r="B22" s="105">
        <v>9</v>
      </c>
      <c r="C22" s="109" t="s">
        <v>301</v>
      </c>
      <c r="D22" s="115"/>
      <c r="E22" s="115"/>
      <c r="F22" s="115"/>
      <c r="G22" s="115"/>
      <c r="H22" s="83">
        <v>0</v>
      </c>
      <c r="I22" s="83">
        <v>0</v>
      </c>
      <c r="J22" s="83">
        <v>0</v>
      </c>
      <c r="K22" s="83">
        <v>0</v>
      </c>
    </row>
    <row r="23" spans="2:11" ht="21.75" customHeight="1">
      <c r="B23" s="105">
        <v>10</v>
      </c>
      <c r="C23" s="114" t="s">
        <v>302</v>
      </c>
      <c r="D23" s="83">
        <v>3555496.8938920344</v>
      </c>
      <c r="E23" s="83">
        <v>3031146.1566467718</v>
      </c>
      <c r="F23" s="83">
        <v>2826902.9245543503</v>
      </c>
      <c r="G23" s="83">
        <v>2724797.8773580715</v>
      </c>
      <c r="H23" s="83">
        <v>603607.44861968537</v>
      </c>
      <c r="I23" s="83">
        <v>537928.05104190612</v>
      </c>
      <c r="J23" s="83">
        <v>501369.3931460962</v>
      </c>
      <c r="K23" s="83">
        <v>467379.06146854535</v>
      </c>
    </row>
    <row r="24" spans="2:11" ht="21.5">
      <c r="B24" s="105">
        <v>11</v>
      </c>
      <c r="C24" s="110" t="s">
        <v>303</v>
      </c>
      <c r="D24" s="83">
        <v>152865.42325504075</v>
      </c>
      <c r="E24" s="83">
        <v>131243.62772552873</v>
      </c>
      <c r="F24" s="83">
        <v>115451.92683014272</v>
      </c>
      <c r="G24" s="83">
        <v>98525.19224754376</v>
      </c>
      <c r="H24" s="83">
        <v>152865.42325504075</v>
      </c>
      <c r="I24" s="83">
        <v>131243.62772552873</v>
      </c>
      <c r="J24" s="83">
        <v>115451.92683014272</v>
      </c>
      <c r="K24" s="83">
        <v>98525.19224754376</v>
      </c>
    </row>
    <row r="25" spans="2:11">
      <c r="B25" s="105">
        <v>12</v>
      </c>
      <c r="C25" s="110" t="s">
        <v>304</v>
      </c>
      <c r="D25" s="83">
        <v>0</v>
      </c>
      <c r="E25" s="83">
        <v>0</v>
      </c>
      <c r="F25" s="83">
        <v>0</v>
      </c>
      <c r="G25" s="83">
        <v>0</v>
      </c>
      <c r="H25" s="83">
        <v>0</v>
      </c>
      <c r="I25" s="83">
        <v>0</v>
      </c>
      <c r="J25" s="83">
        <v>0</v>
      </c>
      <c r="K25" s="83">
        <v>0</v>
      </c>
    </row>
    <row r="26" spans="2:11">
      <c r="B26" s="105">
        <v>13</v>
      </c>
      <c r="C26" s="111" t="s">
        <v>305</v>
      </c>
      <c r="D26" s="83">
        <v>3402631.4706369922</v>
      </c>
      <c r="E26" s="83">
        <v>2899902.5289212433</v>
      </c>
      <c r="F26" s="83">
        <v>2711450.9977242076</v>
      </c>
      <c r="G26" s="83">
        <v>2626272.6851105276</v>
      </c>
      <c r="H26" s="83">
        <v>450742.02536464453</v>
      </c>
      <c r="I26" s="83">
        <v>406684.42331637739</v>
      </c>
      <c r="J26" s="83">
        <v>385917.46631595335</v>
      </c>
      <c r="K26" s="83">
        <v>368853.86922100157</v>
      </c>
    </row>
    <row r="27" spans="2:11">
      <c r="B27" s="105">
        <v>14</v>
      </c>
      <c r="C27" s="114" t="s">
        <v>306</v>
      </c>
      <c r="D27" s="83">
        <v>231571.00278276918</v>
      </c>
      <c r="E27" s="83">
        <v>213934.58221194925</v>
      </c>
      <c r="F27" s="83">
        <v>233444.87132874259</v>
      </c>
      <c r="G27" s="83">
        <v>202875.37838668432</v>
      </c>
      <c r="H27" s="83">
        <v>163881.62969913668</v>
      </c>
      <c r="I27" s="83">
        <v>156384.60079684612</v>
      </c>
      <c r="J27" s="83">
        <v>179706.60615041305</v>
      </c>
      <c r="K27" s="83">
        <v>158263.24894132008</v>
      </c>
    </row>
    <row r="28" spans="2:11">
      <c r="B28" s="105">
        <v>15</v>
      </c>
      <c r="C28" s="114" t="s">
        <v>307</v>
      </c>
      <c r="D28" s="83">
        <v>2970201.5618864503</v>
      </c>
      <c r="E28" s="83">
        <v>2839120.279766331</v>
      </c>
      <c r="F28" s="83">
        <v>2529333.6141440058</v>
      </c>
      <c r="G28" s="83">
        <v>2294729.6963514164</v>
      </c>
      <c r="H28" s="83">
        <v>53928.761143995944</v>
      </c>
      <c r="I28" s="83">
        <v>52587.672115280788</v>
      </c>
      <c r="J28" s="83">
        <v>54203.47545903665</v>
      </c>
      <c r="K28" s="83">
        <v>53764.430256652442</v>
      </c>
    </row>
    <row r="29" spans="2:11">
      <c r="B29" s="128">
        <v>16</v>
      </c>
      <c r="C29" s="134" t="s">
        <v>308</v>
      </c>
      <c r="D29" s="135"/>
      <c r="E29" s="135"/>
      <c r="F29" s="135"/>
      <c r="G29" s="135"/>
      <c r="H29" s="133">
        <v>6380083.296866674</v>
      </c>
      <c r="I29" s="133">
        <v>5753676.881495364</v>
      </c>
      <c r="J29" s="133">
        <v>5401000.6414866652</v>
      </c>
      <c r="K29" s="133">
        <v>4987846.36605768</v>
      </c>
    </row>
    <row r="30" spans="2:11" ht="20.25" customHeight="1">
      <c r="B30" s="379" t="s">
        <v>309</v>
      </c>
      <c r="C30" s="379"/>
      <c r="D30" s="379"/>
      <c r="E30" s="379"/>
      <c r="F30" s="379"/>
      <c r="G30" s="379"/>
      <c r="H30" s="379"/>
      <c r="I30" s="379"/>
      <c r="J30" s="379"/>
      <c r="K30" s="379"/>
    </row>
    <row r="31" spans="2:11">
      <c r="B31" s="105">
        <v>17</v>
      </c>
      <c r="C31" s="114" t="s">
        <v>310</v>
      </c>
      <c r="D31" s="83">
        <v>82813.139463069529</v>
      </c>
      <c r="E31" s="83">
        <v>51697.519949283094</v>
      </c>
      <c r="F31" s="83">
        <v>40688.213557891911</v>
      </c>
      <c r="G31" s="83">
        <v>38825.592649648243</v>
      </c>
      <c r="H31" s="83">
        <v>30643.897883333335</v>
      </c>
      <c r="I31" s="83">
        <v>9522.3763833333342</v>
      </c>
      <c r="J31" s="83">
        <v>2071.1430999999998</v>
      </c>
      <c r="K31" s="83">
        <v>2071.1430999999998</v>
      </c>
    </row>
    <row r="32" spans="2:11">
      <c r="B32" s="105">
        <v>18</v>
      </c>
      <c r="C32" s="114" t="s">
        <v>311</v>
      </c>
      <c r="D32" s="83">
        <v>1788485.1263674709</v>
      </c>
      <c r="E32" s="83">
        <v>1945043.5774610965</v>
      </c>
      <c r="F32" s="83">
        <v>2326911.1660296908</v>
      </c>
      <c r="G32" s="83">
        <v>2523176.5614328547</v>
      </c>
      <c r="H32" s="83">
        <v>1515643.8280603301</v>
      </c>
      <c r="I32" s="83">
        <v>1720700.1129547439</v>
      </c>
      <c r="J32" s="83">
        <v>2105865.4656443512</v>
      </c>
      <c r="K32" s="83">
        <v>2310252.785150073</v>
      </c>
    </row>
    <row r="33" spans="2:11">
      <c r="B33" s="105">
        <v>19</v>
      </c>
      <c r="C33" s="113" t="s">
        <v>312</v>
      </c>
      <c r="D33" s="83">
        <v>438173.77336826856</v>
      </c>
      <c r="E33" s="83">
        <v>345447.512418564</v>
      </c>
      <c r="F33" s="83">
        <v>306496.89861062326</v>
      </c>
      <c r="G33" s="83">
        <v>249013.53012673135</v>
      </c>
      <c r="H33" s="83">
        <v>434103.90275609313</v>
      </c>
      <c r="I33" s="83">
        <v>342340.94950992957</v>
      </c>
      <c r="J33" s="83">
        <v>303411.13692877238</v>
      </c>
      <c r="K33" s="83">
        <v>246005.24538714194</v>
      </c>
    </row>
    <row r="34" spans="2:11" ht="30">
      <c r="B34" s="105" t="s">
        <v>209</v>
      </c>
      <c r="C34" s="114" t="s">
        <v>313</v>
      </c>
      <c r="D34" s="115"/>
      <c r="E34" s="115"/>
      <c r="F34" s="115"/>
      <c r="G34" s="115"/>
      <c r="H34" s="83">
        <v>0</v>
      </c>
      <c r="I34" s="83">
        <v>0</v>
      </c>
      <c r="J34" s="83">
        <v>0</v>
      </c>
      <c r="K34" s="83">
        <v>0</v>
      </c>
    </row>
    <row r="35" spans="2:11">
      <c r="B35" s="105" t="s">
        <v>210</v>
      </c>
      <c r="C35" s="114" t="s">
        <v>314</v>
      </c>
      <c r="D35" s="115"/>
      <c r="E35" s="115"/>
      <c r="F35" s="115"/>
      <c r="G35" s="115"/>
      <c r="H35" s="83">
        <v>0</v>
      </c>
      <c r="I35" s="83">
        <v>0</v>
      </c>
      <c r="J35" s="83">
        <v>0</v>
      </c>
      <c r="K35" s="83">
        <v>0</v>
      </c>
    </row>
    <row r="36" spans="2:11">
      <c r="B36" s="105">
        <v>20</v>
      </c>
      <c r="C36" s="106" t="s">
        <v>315</v>
      </c>
      <c r="D36" s="83">
        <v>2309472.0391988088</v>
      </c>
      <c r="E36" s="83">
        <v>2342188.6098289439</v>
      </c>
      <c r="F36" s="83">
        <v>2674096.2781982063</v>
      </c>
      <c r="G36" s="83">
        <v>2811015.6842092336</v>
      </c>
      <c r="H36" s="83">
        <v>1980391.6286997569</v>
      </c>
      <c r="I36" s="83">
        <v>2072563.4388480068</v>
      </c>
      <c r="J36" s="83">
        <v>2411347.7456731237</v>
      </c>
      <c r="K36" s="83">
        <v>2558329.173637215</v>
      </c>
    </row>
    <row r="37" spans="2:11">
      <c r="B37" s="105" t="s">
        <v>316</v>
      </c>
      <c r="C37" s="118" t="s">
        <v>317</v>
      </c>
      <c r="D37" s="83">
        <v>0</v>
      </c>
      <c r="E37" s="83">
        <v>0</v>
      </c>
      <c r="F37" s="83">
        <v>0</v>
      </c>
      <c r="G37" s="83">
        <v>0</v>
      </c>
      <c r="H37" s="83">
        <v>0</v>
      </c>
      <c r="I37" s="83">
        <v>0</v>
      </c>
      <c r="J37" s="83">
        <v>0</v>
      </c>
      <c r="K37" s="83">
        <v>0</v>
      </c>
    </row>
    <row r="38" spans="2:11">
      <c r="B38" s="105" t="s">
        <v>318</v>
      </c>
      <c r="C38" s="118" t="s">
        <v>319</v>
      </c>
      <c r="D38" s="83">
        <v>0</v>
      </c>
      <c r="E38" s="83">
        <v>0</v>
      </c>
      <c r="F38" s="83">
        <v>0</v>
      </c>
      <c r="G38" s="83">
        <v>0</v>
      </c>
      <c r="H38" s="83">
        <v>0</v>
      </c>
      <c r="I38" s="83">
        <v>0</v>
      </c>
      <c r="J38" s="83">
        <v>0</v>
      </c>
      <c r="K38" s="83">
        <v>0</v>
      </c>
    </row>
    <row r="39" spans="2:11">
      <c r="B39" s="128" t="s">
        <v>320</v>
      </c>
      <c r="C39" s="136" t="s">
        <v>321</v>
      </c>
      <c r="D39" s="133">
        <v>2309472.0391988088</v>
      </c>
      <c r="E39" s="133">
        <v>2342188.6098289434</v>
      </c>
      <c r="F39" s="133">
        <v>2674096.2781982045</v>
      </c>
      <c r="G39" s="133">
        <v>2811015.6842092327</v>
      </c>
      <c r="H39" s="133">
        <v>1980391.6286997565</v>
      </c>
      <c r="I39" s="133">
        <v>2072563.4388480056</v>
      </c>
      <c r="J39" s="133">
        <v>2411347.7456731233</v>
      </c>
      <c r="K39" s="133">
        <v>2558329.173637215</v>
      </c>
    </row>
    <row r="40" spans="2:11" ht="15" customHeight="1">
      <c r="B40" s="379" t="s">
        <v>322</v>
      </c>
      <c r="C40" s="379"/>
      <c r="D40" s="379"/>
      <c r="E40" s="379"/>
      <c r="F40" s="379"/>
      <c r="G40" s="379"/>
      <c r="H40" s="379"/>
      <c r="I40" s="379"/>
      <c r="J40" s="379"/>
      <c r="K40" s="379"/>
    </row>
    <row r="41" spans="2:11">
      <c r="B41" s="105">
        <v>21</v>
      </c>
      <c r="C41" s="120" t="s">
        <v>323</v>
      </c>
      <c r="D41" s="116"/>
      <c r="E41" s="116"/>
      <c r="F41" s="116"/>
      <c r="G41" s="116"/>
      <c r="H41" s="83">
        <v>7964689.1945047462</v>
      </c>
      <c r="I41" s="83">
        <v>6313165.5709711276</v>
      </c>
      <c r="J41" s="83">
        <v>5286790.0256242314</v>
      </c>
      <c r="K41" s="83">
        <v>4622739.1531857196</v>
      </c>
    </row>
    <row r="42" spans="2:11">
      <c r="B42" s="105">
        <v>22</v>
      </c>
      <c r="C42" s="121" t="s">
        <v>324</v>
      </c>
      <c r="D42" s="116"/>
      <c r="E42" s="116"/>
      <c r="F42" s="116"/>
      <c r="G42" s="116"/>
      <c r="H42" s="83">
        <v>4399691.6681669177</v>
      </c>
      <c r="I42" s="83">
        <v>3681113.4426473589</v>
      </c>
      <c r="J42" s="83">
        <v>2989652.8958135429</v>
      </c>
      <c r="K42" s="83">
        <v>2429517.1924204659</v>
      </c>
    </row>
    <row r="43" spans="2:11" ht="15" thickBot="1">
      <c r="B43" s="112">
        <v>23</v>
      </c>
      <c r="C43" s="122" t="s">
        <v>325</v>
      </c>
      <c r="D43" s="119"/>
      <c r="E43" s="119"/>
      <c r="F43" s="119"/>
      <c r="G43" s="119"/>
      <c r="H43" s="88">
        <v>1.835990336185974</v>
      </c>
      <c r="I43" s="88">
        <v>1.7294639205556834</v>
      </c>
      <c r="J43" s="88">
        <v>1.8204185392226666</v>
      </c>
      <c r="K43" s="88">
        <v>1.9032010072712211</v>
      </c>
    </row>
    <row r="44" spans="2:11">
      <c r="B44" s="64"/>
    </row>
    <row r="45" spans="2:11">
      <c r="B45" s="64"/>
    </row>
    <row r="46" spans="2:11">
      <c r="B46" s="64"/>
    </row>
    <row r="47" spans="2:11">
      <c r="B47" s="64"/>
    </row>
  </sheetData>
  <sheetProtection algorithmName="SHA-512" hashValue="79iwpXriFUBS3YakgNcnURn446zm/DqkO8o6BS6SUwST/ENP7YekwwXwjdi44MDdBrxZalmaOOxF+MvVGAENqA==" saltValue="GbXEeqX5dFet/mXbeQK15Q=="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D7D8A0E4-E662-4431-AFBC-2E0F4531444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Munka18">
    <tabColor theme="9" tint="0.79998168889431442"/>
  </sheetPr>
  <dimension ref="B1:I47"/>
  <sheetViews>
    <sheetView showGridLines="0" zoomScale="70" zoomScaleNormal="70" workbookViewId="0">
      <selection activeCell="B4" sqref="B4"/>
    </sheetView>
  </sheetViews>
  <sheetFormatPr defaultRowHeight="14.5"/>
  <cols>
    <col min="1" max="1" width="4.453125" customWidth="1"/>
    <col min="2" max="2" width="6.81640625" customWidth="1"/>
    <col min="3" max="3" width="56" customWidth="1"/>
    <col min="4" max="8" width="21.1796875" customWidth="1"/>
  </cols>
  <sheetData>
    <row r="1" spans="2:9" ht="12.75" customHeight="1"/>
    <row r="2" spans="2:9">
      <c r="B2" s="152" t="s">
        <v>748</v>
      </c>
      <c r="C2" s="41"/>
      <c r="D2" s="41"/>
    </row>
    <row r="3" spans="2:9">
      <c r="B3" s="1"/>
      <c r="C3" s="1"/>
      <c r="D3" s="1"/>
    </row>
    <row r="4" spans="2:9" ht="15.5">
      <c r="B4" s="19" t="s">
        <v>384</v>
      </c>
      <c r="C4" s="2"/>
      <c r="D4" s="2"/>
    </row>
    <row r="5" spans="2:9" ht="2.15" customHeight="1">
      <c r="B5" s="1"/>
      <c r="C5" s="1"/>
      <c r="D5" s="1"/>
    </row>
    <row r="6" spans="2:9" ht="2.15" customHeight="1">
      <c r="B6" s="352"/>
      <c r="C6" s="352"/>
      <c r="D6" s="352"/>
    </row>
    <row r="7" spans="2:9" ht="2.15" customHeight="1">
      <c r="B7" s="3"/>
      <c r="C7" s="4"/>
      <c r="D7" s="4"/>
    </row>
    <row r="8" spans="2:9" ht="15" thickBot="1">
      <c r="B8" s="30"/>
      <c r="C8" s="385">
        <f>+Tartalom!B3</f>
        <v>45107</v>
      </c>
      <c r="D8" s="385"/>
      <c r="E8" s="385"/>
      <c r="F8" s="385"/>
      <c r="G8" s="385"/>
      <c r="H8" s="385"/>
    </row>
    <row r="9" spans="2:9">
      <c r="B9" s="386" t="s">
        <v>385</v>
      </c>
      <c r="C9" s="386"/>
      <c r="D9" s="384" t="s">
        <v>386</v>
      </c>
      <c r="E9" s="384"/>
      <c r="F9" s="384"/>
      <c r="G9" s="384"/>
      <c r="H9" s="386" t="s">
        <v>387</v>
      </c>
    </row>
    <row r="10" spans="2:9" ht="15" thickBot="1">
      <c r="B10" s="387"/>
      <c r="C10" s="387"/>
      <c r="D10" s="219" t="s">
        <v>388</v>
      </c>
      <c r="E10" s="219" t="s">
        <v>389</v>
      </c>
      <c r="F10" s="219" t="s">
        <v>390</v>
      </c>
      <c r="G10" s="219" t="s">
        <v>391</v>
      </c>
      <c r="H10" s="387"/>
    </row>
    <row r="11" spans="2:9" ht="15" customHeight="1">
      <c r="B11" s="382" t="s">
        <v>392</v>
      </c>
      <c r="C11" s="382"/>
      <c r="D11" s="382"/>
      <c r="E11" s="382"/>
      <c r="F11" s="382"/>
      <c r="G11" s="382"/>
      <c r="H11" s="382"/>
    </row>
    <row r="12" spans="2:9">
      <c r="B12" s="107">
        <v>1</v>
      </c>
      <c r="C12" s="63" t="s">
        <v>393</v>
      </c>
      <c r="D12" s="138">
        <v>0</v>
      </c>
      <c r="E12" s="138">
        <v>0</v>
      </c>
      <c r="F12" s="138">
        <v>0</v>
      </c>
      <c r="G12" s="138">
        <v>3848814300905.8315</v>
      </c>
      <c r="H12" s="138">
        <v>3848814300905.8315</v>
      </c>
      <c r="I12" s="35"/>
    </row>
    <row r="13" spans="2:9">
      <c r="B13" s="107">
        <v>2</v>
      </c>
      <c r="C13" s="139" t="s">
        <v>394</v>
      </c>
      <c r="D13" s="138">
        <v>0</v>
      </c>
      <c r="E13" s="138">
        <v>0</v>
      </c>
      <c r="F13" s="138">
        <v>0</v>
      </c>
      <c r="G13" s="138">
        <v>3848814300905.8315</v>
      </c>
      <c r="H13" s="138">
        <v>3848814300905.8315</v>
      </c>
    </row>
    <row r="14" spans="2:9">
      <c r="B14" s="107">
        <v>3</v>
      </c>
      <c r="C14" s="139" t="s">
        <v>395</v>
      </c>
      <c r="D14" s="166"/>
      <c r="E14" s="138">
        <v>0</v>
      </c>
      <c r="F14" s="138">
        <v>0</v>
      </c>
      <c r="G14" s="138">
        <v>0</v>
      </c>
      <c r="H14" s="138">
        <v>0</v>
      </c>
      <c r="I14" s="35"/>
    </row>
    <row r="15" spans="2:9">
      <c r="B15" s="107">
        <v>4</v>
      </c>
      <c r="C15" s="63" t="s">
        <v>396</v>
      </c>
      <c r="D15" s="167"/>
      <c r="E15" s="138">
        <v>17320138733216.908</v>
      </c>
      <c r="F15" s="138">
        <v>499328142400.81708</v>
      </c>
      <c r="G15" s="138">
        <v>437781065491.09546</v>
      </c>
      <c r="H15" s="138">
        <v>17141740323899.102</v>
      </c>
    </row>
    <row r="16" spans="2:9">
      <c r="B16" s="107">
        <v>5</v>
      </c>
      <c r="C16" s="139" t="s">
        <v>295</v>
      </c>
      <c r="D16" s="167"/>
      <c r="E16" s="138">
        <v>13132228595213.354</v>
      </c>
      <c r="F16" s="138">
        <v>196552811827.68439</v>
      </c>
      <c r="G16" s="138">
        <v>213850884677.55307</v>
      </c>
      <c r="H16" s="138">
        <v>12876193221366.539</v>
      </c>
    </row>
    <row r="17" spans="2:8">
      <c r="B17" s="107">
        <v>6</v>
      </c>
      <c r="C17" s="139" t="s">
        <v>296</v>
      </c>
      <c r="D17" s="167"/>
      <c r="E17" s="138">
        <v>4187910138003.5552</v>
      </c>
      <c r="F17" s="138">
        <v>302775330573.13269</v>
      </c>
      <c r="G17" s="138">
        <v>223930180813.54236</v>
      </c>
      <c r="H17" s="138">
        <v>4265547102532.5615</v>
      </c>
    </row>
    <row r="18" spans="2:8">
      <c r="B18" s="107">
        <v>7</v>
      </c>
      <c r="C18" s="63" t="s">
        <v>397</v>
      </c>
      <c r="D18" s="167"/>
      <c r="E18" s="138">
        <v>9087006607122.3105</v>
      </c>
      <c r="F18" s="138">
        <v>387868111147.44055</v>
      </c>
      <c r="G18" s="138">
        <v>3785837560430.3042</v>
      </c>
      <c r="H18" s="138">
        <v>7584384528097.7227</v>
      </c>
    </row>
    <row r="19" spans="2:8">
      <c r="B19" s="107">
        <v>8</v>
      </c>
      <c r="C19" s="139" t="s">
        <v>398</v>
      </c>
      <c r="D19" s="167"/>
      <c r="E19" s="138">
        <v>348716886622.31879</v>
      </c>
      <c r="F19" s="138">
        <v>0</v>
      </c>
      <c r="G19" s="138">
        <v>0</v>
      </c>
      <c r="H19" s="138">
        <v>332897486.35500002</v>
      </c>
    </row>
    <row r="20" spans="2:8">
      <c r="B20" s="107">
        <v>9</v>
      </c>
      <c r="C20" s="139" t="s">
        <v>399</v>
      </c>
      <c r="D20" s="167"/>
      <c r="E20" s="138">
        <v>8738289720499.9922</v>
      </c>
      <c r="F20" s="138">
        <v>387868111147.44055</v>
      </c>
      <c r="G20" s="138">
        <v>3785837560430.3042</v>
      </c>
      <c r="H20" s="138">
        <v>7584051630611.3672</v>
      </c>
    </row>
    <row r="21" spans="2:8">
      <c r="B21" s="107">
        <v>10</v>
      </c>
      <c r="C21" s="63" t="s">
        <v>400</v>
      </c>
      <c r="D21" s="168"/>
      <c r="E21" s="138">
        <v>67585143051.800003</v>
      </c>
      <c r="F21" s="138">
        <v>0</v>
      </c>
      <c r="G21" s="138">
        <v>0</v>
      </c>
      <c r="H21" s="138">
        <v>0</v>
      </c>
    </row>
    <row r="22" spans="2:8">
      <c r="B22" s="107">
        <v>11</v>
      </c>
      <c r="C22" s="63" t="s">
        <v>401</v>
      </c>
      <c r="D22" s="138">
        <v>152277408047.63779</v>
      </c>
      <c r="E22" s="138">
        <v>1388819437107.6653</v>
      </c>
      <c r="F22" s="138">
        <v>0</v>
      </c>
      <c r="G22" s="138">
        <v>1180057363.8316</v>
      </c>
      <c r="H22" s="138">
        <v>1180057363.8316</v>
      </c>
    </row>
    <row r="23" spans="2:8">
      <c r="B23" s="107">
        <v>12</v>
      </c>
      <c r="C23" s="139" t="s">
        <v>402</v>
      </c>
      <c r="D23" s="138">
        <v>152277408047.63779</v>
      </c>
      <c r="E23" s="169"/>
      <c r="F23" s="170"/>
      <c r="G23" s="170"/>
      <c r="H23" s="171"/>
    </row>
    <row r="24" spans="2:8" ht="21.5">
      <c r="B24" s="107">
        <v>13</v>
      </c>
      <c r="C24" s="140" t="s">
        <v>403</v>
      </c>
      <c r="D24" s="144"/>
      <c r="E24" s="138">
        <v>1388819437107.6653</v>
      </c>
      <c r="F24" s="138">
        <v>0</v>
      </c>
      <c r="G24" s="138">
        <v>1180057363.8316</v>
      </c>
      <c r="H24" s="138">
        <v>1180057363.8316</v>
      </c>
    </row>
    <row r="25" spans="2:8">
      <c r="B25" s="130">
        <v>14</v>
      </c>
      <c r="C25" s="145" t="s">
        <v>404</v>
      </c>
      <c r="D25" s="147"/>
      <c r="E25" s="147"/>
      <c r="F25" s="147"/>
      <c r="G25" s="147"/>
      <c r="H25" s="146">
        <v>28576119210266.488</v>
      </c>
    </row>
    <row r="26" spans="2:8">
      <c r="B26" s="383" t="s">
        <v>405</v>
      </c>
      <c r="C26" s="383"/>
      <c r="D26" s="383"/>
      <c r="E26" s="383"/>
      <c r="F26" s="383"/>
      <c r="G26" s="383"/>
      <c r="H26" s="383"/>
    </row>
    <row r="27" spans="2:8">
      <c r="B27" s="107">
        <v>15</v>
      </c>
      <c r="C27" s="63" t="s">
        <v>292</v>
      </c>
      <c r="D27" s="166"/>
      <c r="E27" s="144"/>
      <c r="F27" s="144"/>
      <c r="G27" s="144"/>
      <c r="H27" s="138">
        <v>1298524760100.4529</v>
      </c>
    </row>
    <row r="28" spans="2:8">
      <c r="B28" s="107" t="s">
        <v>206</v>
      </c>
      <c r="C28" s="33" t="s">
        <v>406</v>
      </c>
      <c r="D28" s="167"/>
      <c r="E28" s="138">
        <v>0</v>
      </c>
      <c r="F28" s="138">
        <v>0</v>
      </c>
      <c r="G28" s="138">
        <v>0</v>
      </c>
      <c r="H28" s="138">
        <v>0</v>
      </c>
    </row>
    <row r="29" spans="2:8">
      <c r="B29" s="107">
        <v>16</v>
      </c>
      <c r="C29" s="63" t="s">
        <v>407</v>
      </c>
      <c r="D29" s="167"/>
      <c r="E29" s="138">
        <v>20574296860.297199</v>
      </c>
      <c r="F29" s="138">
        <v>0</v>
      </c>
      <c r="G29" s="138">
        <v>0</v>
      </c>
      <c r="H29" s="138">
        <v>10287148430.1486</v>
      </c>
    </row>
    <row r="30" spans="2:8">
      <c r="B30" s="107">
        <v>17</v>
      </c>
      <c r="C30" s="63" t="s">
        <v>408</v>
      </c>
      <c r="D30" s="167"/>
      <c r="E30" s="138">
        <v>4651381898677.9961</v>
      </c>
      <c r="F30" s="138">
        <v>2126807606592.7776</v>
      </c>
      <c r="G30" s="138">
        <v>14901620801657.574</v>
      </c>
      <c r="H30" s="138">
        <v>14888556643703.641</v>
      </c>
    </row>
    <row r="31" spans="2:8" ht="27.75" customHeight="1">
      <c r="B31" s="107">
        <v>18</v>
      </c>
      <c r="C31" s="140" t="s">
        <v>409</v>
      </c>
      <c r="D31" s="167"/>
      <c r="E31" s="138">
        <v>1081075370</v>
      </c>
      <c r="F31" s="138">
        <v>18727408238</v>
      </c>
      <c r="G31" s="138">
        <v>13374572382</v>
      </c>
      <c r="H31" s="138">
        <v>22738276501</v>
      </c>
    </row>
    <row r="32" spans="2:8" ht="39.75" customHeight="1">
      <c r="B32" s="107">
        <v>19</v>
      </c>
      <c r="C32" s="140" t="s">
        <v>410</v>
      </c>
      <c r="D32" s="167"/>
      <c r="E32" s="138">
        <v>0</v>
      </c>
      <c r="F32" s="138">
        <v>0</v>
      </c>
      <c r="G32" s="138">
        <v>0</v>
      </c>
      <c r="H32" s="138">
        <v>0</v>
      </c>
    </row>
    <row r="33" spans="2:8" ht="51" customHeight="1">
      <c r="B33" s="107">
        <v>20</v>
      </c>
      <c r="C33" s="140" t="s">
        <v>411</v>
      </c>
      <c r="D33" s="167"/>
      <c r="E33" s="138">
        <v>3009319704447.187</v>
      </c>
      <c r="F33" s="138">
        <v>1840870205858.7292</v>
      </c>
      <c r="G33" s="138">
        <v>9335761092438.0527</v>
      </c>
      <c r="H33" s="138">
        <v>13467750380961.342</v>
      </c>
    </row>
    <row r="34" spans="2:8" ht="26.25" customHeight="1">
      <c r="B34" s="107">
        <v>21</v>
      </c>
      <c r="C34" s="141" t="s">
        <v>412</v>
      </c>
      <c r="D34" s="167"/>
      <c r="E34" s="138">
        <v>377956602853.79285</v>
      </c>
      <c r="F34" s="138">
        <v>356183801040.15289</v>
      </c>
      <c r="G34" s="138">
        <v>4430192734892.9043</v>
      </c>
      <c r="H34" s="138">
        <v>3262086297695.3071</v>
      </c>
    </row>
    <row r="35" spans="2:8">
      <c r="B35" s="107">
        <v>22</v>
      </c>
      <c r="C35" s="142" t="s">
        <v>413</v>
      </c>
      <c r="D35" s="167"/>
      <c r="E35" s="138">
        <v>236528454217.25726</v>
      </c>
      <c r="F35" s="138">
        <v>154141876205.74896</v>
      </c>
      <c r="G35" s="138">
        <v>4350396240002.4067</v>
      </c>
      <c r="H35" s="138">
        <v>0</v>
      </c>
    </row>
    <row r="36" spans="2:8" ht="21.5">
      <c r="B36" s="107">
        <v>23</v>
      </c>
      <c r="C36" s="143" t="s">
        <v>412</v>
      </c>
      <c r="D36" s="167"/>
      <c r="E36" s="138">
        <v>196551032434.15433</v>
      </c>
      <c r="F36" s="138">
        <v>113276619278.45834</v>
      </c>
      <c r="G36" s="138">
        <v>3392739671106.0698</v>
      </c>
      <c r="H36" s="138">
        <v>0</v>
      </c>
    </row>
    <row r="37" spans="2:8" ht="30">
      <c r="B37" s="107">
        <v>24</v>
      </c>
      <c r="C37" s="117" t="s">
        <v>414</v>
      </c>
      <c r="D37" s="167"/>
      <c r="E37" s="138">
        <v>1404452664643.5515</v>
      </c>
      <c r="F37" s="138">
        <v>113068116290.29939</v>
      </c>
      <c r="G37" s="138">
        <v>1202088896835.1145</v>
      </c>
      <c r="H37" s="138">
        <v>1398067986241.2993</v>
      </c>
    </row>
    <row r="38" spans="2:8">
      <c r="B38" s="107">
        <v>25</v>
      </c>
      <c r="C38" s="63" t="s">
        <v>415</v>
      </c>
      <c r="D38" s="168"/>
      <c r="E38" s="138">
        <v>0</v>
      </c>
      <c r="F38" s="138">
        <v>0</v>
      </c>
      <c r="G38" s="138">
        <v>0</v>
      </c>
      <c r="H38" s="138">
        <v>0</v>
      </c>
    </row>
    <row r="39" spans="2:8">
      <c r="B39" s="107">
        <v>26</v>
      </c>
      <c r="C39" s="63" t="s">
        <v>416</v>
      </c>
      <c r="D39" s="138">
        <v>0</v>
      </c>
      <c r="E39" s="138">
        <v>1276567112643.2571</v>
      </c>
      <c r="F39" s="138">
        <v>74426694805.698944</v>
      </c>
      <c r="G39" s="138">
        <v>2703771256002.4141</v>
      </c>
      <c r="H39" s="138">
        <v>3302506792652.5127</v>
      </c>
    </row>
    <row r="40" spans="2:8">
      <c r="B40" s="107">
        <v>27</v>
      </c>
      <c r="C40" s="148" t="s">
        <v>417</v>
      </c>
      <c r="D40" s="144"/>
      <c r="E40" s="144"/>
      <c r="F40" s="144"/>
      <c r="G40" s="138">
        <v>0</v>
      </c>
      <c r="H40" s="138">
        <v>0</v>
      </c>
    </row>
    <row r="41" spans="2:8" ht="21.5">
      <c r="B41" s="107">
        <v>28</v>
      </c>
      <c r="C41" s="140" t="s">
        <v>418</v>
      </c>
      <c r="D41" s="144"/>
      <c r="E41" s="296">
        <v>40831568796.305397</v>
      </c>
      <c r="F41" s="296">
        <v>0</v>
      </c>
      <c r="G41" s="296">
        <v>0</v>
      </c>
      <c r="H41" s="138">
        <v>34706833476.859589</v>
      </c>
    </row>
    <row r="42" spans="2:8">
      <c r="B42" s="107">
        <v>29</v>
      </c>
      <c r="C42" s="139" t="s">
        <v>419</v>
      </c>
      <c r="D42" s="144"/>
      <c r="E42" s="296">
        <v>0</v>
      </c>
      <c r="F42" s="296">
        <v>0</v>
      </c>
      <c r="G42" s="296">
        <v>0</v>
      </c>
      <c r="H42" s="138">
        <v>0</v>
      </c>
    </row>
    <row r="43" spans="2:8">
      <c r="B43" s="107">
        <v>30</v>
      </c>
      <c r="C43" s="139" t="s">
        <v>420</v>
      </c>
      <c r="D43" s="144"/>
      <c r="E43" s="296">
        <v>329074131034.03815</v>
      </c>
      <c r="F43" s="296">
        <v>0</v>
      </c>
      <c r="G43" s="296">
        <v>0</v>
      </c>
      <c r="H43" s="138">
        <v>16453706551.701908</v>
      </c>
    </row>
    <row r="44" spans="2:8">
      <c r="B44" s="107">
        <v>31</v>
      </c>
      <c r="C44" s="139" t="s">
        <v>421</v>
      </c>
      <c r="D44" s="144"/>
      <c r="E44" s="264">
        <v>906661412812.91345</v>
      </c>
      <c r="F44" s="264">
        <v>74426694805.698944</v>
      </c>
      <c r="G44" s="264">
        <v>2703771256002.4141</v>
      </c>
      <c r="H44" s="138">
        <v>3251346252623.9512</v>
      </c>
    </row>
    <row r="45" spans="2:8">
      <c r="B45" s="107">
        <v>32</v>
      </c>
      <c r="C45" s="63" t="s">
        <v>422</v>
      </c>
      <c r="D45" s="144"/>
      <c r="E45" s="264">
        <v>4529804610421.7861</v>
      </c>
      <c r="F45" s="264">
        <v>150719800619.28653</v>
      </c>
      <c r="G45" s="264">
        <v>220306095695.28656</v>
      </c>
      <c r="H45" s="138">
        <v>251928818357.85184</v>
      </c>
    </row>
    <row r="46" spans="2:8">
      <c r="B46" s="107">
        <v>33</v>
      </c>
      <c r="C46" s="123" t="s">
        <v>423</v>
      </c>
      <c r="D46" s="144"/>
      <c r="E46" s="150"/>
      <c r="F46" s="150"/>
      <c r="G46" s="150"/>
      <c r="H46" s="124">
        <v>19751804163244.605</v>
      </c>
    </row>
    <row r="47" spans="2:8" ht="15" thickBot="1">
      <c r="B47" s="137">
        <v>34</v>
      </c>
      <c r="C47" s="125" t="s">
        <v>424</v>
      </c>
      <c r="D47" s="149"/>
      <c r="E47" s="151"/>
      <c r="F47" s="151"/>
      <c r="G47" s="151"/>
      <c r="H47" s="126">
        <v>1.446759950336219</v>
      </c>
    </row>
  </sheetData>
  <sheetProtection algorithmName="SHA-512" hashValue="3r4Hax9IUREqsMT6TtgnX23Fc8prF2MGjBFKWhOD82PCt8On+RluERV6mdD4xq/b/Px/q/1ZoQZ3XNipBWXKiQ==" saltValue="DNQmlbPwH8UEj/E6ULEOmA=="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899F36A5-5493-4F7F-9D19-22EB6D7B3589}"/>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Munka19">
    <tabColor theme="9" tint="0.79998168889431442"/>
  </sheetPr>
  <dimension ref="B1:R33"/>
  <sheetViews>
    <sheetView showGridLines="0" zoomScaleNormal="100" workbookViewId="0">
      <selection activeCell="B4" sqref="B4"/>
    </sheetView>
  </sheetViews>
  <sheetFormatPr defaultRowHeight="14.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8" max="18" width="11.26953125" customWidth="1"/>
  </cols>
  <sheetData>
    <row r="1" spans="2:18" ht="12.75" customHeight="1"/>
    <row r="2" spans="2:18">
      <c r="B2" s="152" t="s">
        <v>748</v>
      </c>
      <c r="C2" s="41"/>
      <c r="D2" s="41"/>
    </row>
    <row r="3" spans="2:18">
      <c r="B3" s="1"/>
      <c r="C3" s="1"/>
      <c r="D3" s="1"/>
    </row>
    <row r="4" spans="2:18" ht="15.5">
      <c r="B4" s="19" t="s">
        <v>425</v>
      </c>
      <c r="C4" s="2"/>
      <c r="D4" s="2"/>
    </row>
    <row r="5" spans="2:18" ht="2.15" customHeight="1">
      <c r="B5" s="1"/>
      <c r="C5" s="1"/>
      <c r="D5" s="1"/>
    </row>
    <row r="6" spans="2:18" ht="2.15" customHeight="1">
      <c r="B6" s="352"/>
      <c r="C6" s="352"/>
      <c r="D6" s="352"/>
    </row>
    <row r="7" spans="2:18" ht="2.15" customHeight="1">
      <c r="B7" s="3"/>
      <c r="C7" s="4"/>
      <c r="D7" s="4"/>
    </row>
    <row r="8" spans="2:18" ht="15" thickBot="1">
      <c r="B8" s="30"/>
      <c r="C8" s="364">
        <f>+Tartalom!B3</f>
        <v>45107</v>
      </c>
      <c r="D8" s="364"/>
      <c r="E8" s="364"/>
      <c r="F8" s="364"/>
      <c r="G8" s="364"/>
      <c r="H8" s="364"/>
      <c r="I8" s="364"/>
      <c r="J8" s="364"/>
      <c r="K8" s="364"/>
      <c r="L8" s="364"/>
      <c r="M8" s="364"/>
      <c r="N8" s="364"/>
      <c r="O8" s="364"/>
      <c r="P8" s="364"/>
      <c r="Q8" s="364"/>
      <c r="R8" s="364"/>
    </row>
    <row r="9" spans="2:18" ht="32.25" customHeight="1" thickBot="1">
      <c r="C9" s="395" t="s">
        <v>1</v>
      </c>
      <c r="D9" s="391" t="s">
        <v>426</v>
      </c>
      <c r="E9" s="391"/>
      <c r="F9" s="391"/>
      <c r="G9" s="391"/>
      <c r="H9" s="391"/>
      <c r="I9" s="391"/>
      <c r="J9" s="391" t="s">
        <v>427</v>
      </c>
      <c r="K9" s="391"/>
      <c r="L9" s="391"/>
      <c r="M9" s="391"/>
      <c r="N9" s="391"/>
      <c r="O9" s="391"/>
      <c r="P9" s="388" t="s">
        <v>428</v>
      </c>
      <c r="Q9" s="391" t="s">
        <v>429</v>
      </c>
      <c r="R9" s="391"/>
    </row>
    <row r="10" spans="2:18" ht="34.5" customHeight="1" thickBot="1">
      <c r="C10" s="396"/>
      <c r="D10" s="392" t="s">
        <v>430</v>
      </c>
      <c r="E10" s="392"/>
      <c r="F10" s="393"/>
      <c r="G10" s="394" t="s">
        <v>276</v>
      </c>
      <c r="H10" s="392"/>
      <c r="I10" s="393"/>
      <c r="J10" s="394" t="s">
        <v>431</v>
      </c>
      <c r="K10" s="392"/>
      <c r="L10" s="393"/>
      <c r="M10" s="392" t="s">
        <v>432</v>
      </c>
      <c r="N10" s="392"/>
      <c r="O10" s="392"/>
      <c r="P10" s="389"/>
      <c r="Q10" s="388" t="s">
        <v>433</v>
      </c>
      <c r="R10" s="388" t="s">
        <v>434</v>
      </c>
    </row>
    <row r="11" spans="2:18" ht="15" customHeight="1" thickBot="1">
      <c r="C11" s="397"/>
      <c r="D11" s="160"/>
      <c r="E11" s="162" t="s">
        <v>435</v>
      </c>
      <c r="F11" s="163" t="s">
        <v>436</v>
      </c>
      <c r="G11" s="164"/>
      <c r="H11" s="162" t="s">
        <v>436</v>
      </c>
      <c r="I11" s="163" t="s">
        <v>437</v>
      </c>
      <c r="J11" s="165"/>
      <c r="K11" s="162" t="s">
        <v>435</v>
      </c>
      <c r="L11" s="163" t="s">
        <v>436</v>
      </c>
      <c r="M11" s="162"/>
      <c r="N11" s="162" t="s">
        <v>436</v>
      </c>
      <c r="O11" s="162" t="s">
        <v>437</v>
      </c>
      <c r="P11" s="390"/>
      <c r="Q11" s="390"/>
      <c r="R11" s="390"/>
    </row>
    <row r="12" spans="2:18">
      <c r="C12" s="158" t="s">
        <v>438</v>
      </c>
      <c r="D12" s="325">
        <v>23464580.145431001</v>
      </c>
      <c r="E12" s="325">
        <v>18982992.763457999</v>
      </c>
      <c r="F12" s="326">
        <v>2251929.003122</v>
      </c>
      <c r="G12" s="327">
        <v>914726.07044499996</v>
      </c>
      <c r="H12" s="325">
        <v>5718.813161</v>
      </c>
      <c r="I12" s="326">
        <v>782808.93118900002</v>
      </c>
      <c r="J12" s="327">
        <v>-440423.832413</v>
      </c>
      <c r="K12" s="325">
        <v>-212278.955472</v>
      </c>
      <c r="L12" s="326">
        <v>-226906.71294</v>
      </c>
      <c r="M12" s="325">
        <v>-563908.22444899997</v>
      </c>
      <c r="N12" s="325">
        <v>-4340.068405</v>
      </c>
      <c r="O12" s="325">
        <v>-511082.639899</v>
      </c>
      <c r="P12" s="325">
        <v>-258303.52142199999</v>
      </c>
      <c r="Q12" s="325">
        <v>13613038.350406</v>
      </c>
      <c r="R12" s="325">
        <v>221165.96736099999</v>
      </c>
    </row>
    <row r="13" spans="2:18">
      <c r="C13" s="153" t="s">
        <v>439</v>
      </c>
      <c r="D13" s="161">
        <v>299546.65135300002</v>
      </c>
      <c r="E13" s="161">
        <v>299546.65135300002</v>
      </c>
      <c r="F13" s="328">
        <v>0</v>
      </c>
      <c r="G13" s="329">
        <v>0</v>
      </c>
      <c r="H13" s="161">
        <v>0</v>
      </c>
      <c r="I13" s="328">
        <v>0</v>
      </c>
      <c r="J13" s="329">
        <v>-6.6800000000000002E-3</v>
      </c>
      <c r="K13" s="161">
        <v>-6.6800000000000002E-3</v>
      </c>
      <c r="L13" s="328">
        <v>0</v>
      </c>
      <c r="M13" s="161">
        <v>0</v>
      </c>
      <c r="N13" s="161">
        <v>0</v>
      </c>
      <c r="O13" s="161">
        <v>0</v>
      </c>
      <c r="P13" s="161">
        <v>0</v>
      </c>
      <c r="Q13" s="161">
        <v>0</v>
      </c>
      <c r="R13" s="161">
        <v>0</v>
      </c>
    </row>
    <row r="14" spans="2:18">
      <c r="C14" s="153" t="s">
        <v>440</v>
      </c>
      <c r="D14" s="161">
        <v>669445.91009899997</v>
      </c>
      <c r="E14" s="161">
        <v>628266.050238</v>
      </c>
      <c r="F14" s="328">
        <v>18324.196137999999</v>
      </c>
      <c r="G14" s="329">
        <v>5286.7303499999998</v>
      </c>
      <c r="H14" s="161">
        <v>1.4169700000000001</v>
      </c>
      <c r="I14" s="328">
        <v>5285.0539600000002</v>
      </c>
      <c r="J14" s="329">
        <v>-4414.8593549999996</v>
      </c>
      <c r="K14" s="161">
        <v>-2816.3309899999999</v>
      </c>
      <c r="L14" s="328">
        <v>-1598.5283649999999</v>
      </c>
      <c r="M14" s="161">
        <v>-2246.2071430000001</v>
      </c>
      <c r="N14" s="161">
        <v>-1.338435</v>
      </c>
      <c r="O14" s="161">
        <v>-2244.630071</v>
      </c>
      <c r="P14" s="161">
        <v>-264.94970799999999</v>
      </c>
      <c r="Q14" s="161">
        <v>303796.407252</v>
      </c>
      <c r="R14" s="161">
        <v>72.737352999999999</v>
      </c>
    </row>
    <row r="15" spans="2:18">
      <c r="C15" s="153" t="s">
        <v>441</v>
      </c>
      <c r="D15" s="161">
        <v>1128067.643406</v>
      </c>
      <c r="E15" s="161">
        <v>1123797.3637560001</v>
      </c>
      <c r="F15" s="328">
        <v>4248.672525</v>
      </c>
      <c r="G15" s="329">
        <v>21.607125</v>
      </c>
      <c r="H15" s="161">
        <v>0.23558200000000001</v>
      </c>
      <c r="I15" s="328">
        <v>21.371542999999999</v>
      </c>
      <c r="J15" s="329">
        <v>-3771.5842710000002</v>
      </c>
      <c r="K15" s="161">
        <v>-3675.6046839999999</v>
      </c>
      <c r="L15" s="328">
        <v>-95.979586999999995</v>
      </c>
      <c r="M15" s="161">
        <v>-21.372230999999999</v>
      </c>
      <c r="N15" s="161">
        <v>-6.8800000000000003E-4</v>
      </c>
      <c r="O15" s="161">
        <v>-21.371542999999999</v>
      </c>
      <c r="P15" s="161">
        <v>0</v>
      </c>
      <c r="Q15" s="161">
        <v>699951.44832299999</v>
      </c>
      <c r="R15" s="161">
        <v>0</v>
      </c>
    </row>
    <row r="16" spans="2:18">
      <c r="C16" s="153" t="s">
        <v>442</v>
      </c>
      <c r="D16" s="161">
        <v>774401.74465600005</v>
      </c>
      <c r="E16" s="161">
        <v>763068.84756899998</v>
      </c>
      <c r="F16" s="328">
        <v>5108.7179850000002</v>
      </c>
      <c r="G16" s="329">
        <v>6224.1518239999996</v>
      </c>
      <c r="H16" s="161">
        <v>1744.6557069999999</v>
      </c>
      <c r="I16" s="328">
        <v>3492.9856679999998</v>
      </c>
      <c r="J16" s="329">
        <v>-12246.338972</v>
      </c>
      <c r="K16" s="161">
        <v>-11902.057111</v>
      </c>
      <c r="L16" s="328">
        <v>-344.28186099999999</v>
      </c>
      <c r="M16" s="161">
        <v>-3140.8023509999998</v>
      </c>
      <c r="N16" s="161">
        <v>-1631.8198130000001</v>
      </c>
      <c r="O16" s="161">
        <v>-1001.0556319999999</v>
      </c>
      <c r="P16" s="161">
        <v>-17564.565538999999</v>
      </c>
      <c r="Q16" s="161">
        <v>93500.104248999996</v>
      </c>
      <c r="R16" s="161">
        <v>2472.4932180000001</v>
      </c>
    </row>
    <row r="17" spans="3:18">
      <c r="C17" s="153" t="s">
        <v>443</v>
      </c>
      <c r="D17" s="161">
        <v>9544833.8226260003</v>
      </c>
      <c r="E17" s="161">
        <v>7822315.4660489997</v>
      </c>
      <c r="F17" s="328">
        <v>1347562.2631260001</v>
      </c>
      <c r="G17" s="329">
        <v>360809.21928999998</v>
      </c>
      <c r="H17" s="161">
        <v>1464.120447</v>
      </c>
      <c r="I17" s="328">
        <v>321366.79388700001</v>
      </c>
      <c r="J17" s="329">
        <v>-207434.32029999999</v>
      </c>
      <c r="K17" s="161">
        <v>-91714.589206999997</v>
      </c>
      <c r="L17" s="328">
        <v>-114670.489182</v>
      </c>
      <c r="M17" s="161">
        <v>-202393.01939</v>
      </c>
      <c r="N17" s="161">
        <v>-1115.206676</v>
      </c>
      <c r="O17" s="161">
        <v>-194537.425621</v>
      </c>
      <c r="P17" s="161">
        <v>-98899.244068999993</v>
      </c>
      <c r="Q17" s="161">
        <v>5200676.3675159998</v>
      </c>
      <c r="R17" s="161">
        <v>106170.16076499999</v>
      </c>
    </row>
    <row r="18" spans="3:18">
      <c r="C18" s="156" t="s">
        <v>444</v>
      </c>
      <c r="D18" s="161">
        <v>4097376.5449529998</v>
      </c>
      <c r="E18" s="161">
        <v>3208787.6730340002</v>
      </c>
      <c r="F18" s="328">
        <v>675126.107709</v>
      </c>
      <c r="G18" s="329">
        <v>212060.986615</v>
      </c>
      <c r="H18" s="161">
        <v>131.27388300000001</v>
      </c>
      <c r="I18" s="328">
        <v>181702.455755</v>
      </c>
      <c r="J18" s="329">
        <v>-76743.156849999999</v>
      </c>
      <c r="K18" s="161">
        <v>-32963.613634000001</v>
      </c>
      <c r="L18" s="328">
        <v>-43738.300216000003</v>
      </c>
      <c r="M18" s="161">
        <v>-105909.61234599999</v>
      </c>
      <c r="N18" s="161">
        <v>-120.557541</v>
      </c>
      <c r="O18" s="161">
        <v>-101821.102736</v>
      </c>
      <c r="P18" s="161">
        <v>-41911.835106999999</v>
      </c>
      <c r="Q18" s="161">
        <v>2758873.644719</v>
      </c>
      <c r="R18" s="161">
        <v>82173.280482999995</v>
      </c>
    </row>
    <row r="19" spans="3:18">
      <c r="C19" s="153" t="s">
        <v>445</v>
      </c>
      <c r="D19" s="161">
        <v>11048284.373291001</v>
      </c>
      <c r="E19" s="161">
        <v>8345998.3844929999</v>
      </c>
      <c r="F19" s="328">
        <v>876685.15334800002</v>
      </c>
      <c r="G19" s="329">
        <v>542384.36185600003</v>
      </c>
      <c r="H19" s="161">
        <v>2508.3844549999999</v>
      </c>
      <c r="I19" s="328">
        <v>452642.72613099997</v>
      </c>
      <c r="J19" s="329">
        <v>-212556.72283499999</v>
      </c>
      <c r="K19" s="161">
        <v>-102170.3668</v>
      </c>
      <c r="L19" s="328">
        <v>-110197.433945</v>
      </c>
      <c r="M19" s="161">
        <v>-356106.82333400002</v>
      </c>
      <c r="N19" s="161">
        <v>-1591.7027929999999</v>
      </c>
      <c r="O19" s="161">
        <v>-313278.15703200002</v>
      </c>
      <c r="P19" s="161">
        <v>-141574.76210600001</v>
      </c>
      <c r="Q19" s="161">
        <v>7315114.0230660001</v>
      </c>
      <c r="R19" s="161">
        <v>112450.576025</v>
      </c>
    </row>
    <row r="20" spans="3:18" ht="21">
      <c r="C20" s="159" t="s">
        <v>446</v>
      </c>
      <c r="D20" s="161">
        <v>7262882.4580229996</v>
      </c>
      <c r="E20" s="161">
        <v>7082211.0935239997</v>
      </c>
      <c r="F20" s="328">
        <v>78239.664774999997</v>
      </c>
      <c r="G20" s="329">
        <v>98082.426873000004</v>
      </c>
      <c r="H20" s="161">
        <v>0</v>
      </c>
      <c r="I20" s="328">
        <v>98082.426873000004</v>
      </c>
      <c r="J20" s="329">
        <v>-32879.630461000001</v>
      </c>
      <c r="K20" s="161">
        <v>-29328.833093000001</v>
      </c>
      <c r="L20" s="328">
        <v>-3550.797368</v>
      </c>
      <c r="M20" s="161">
        <v>-40133.48158</v>
      </c>
      <c r="N20" s="161">
        <v>0</v>
      </c>
      <c r="O20" s="161">
        <v>-40133.48158</v>
      </c>
      <c r="P20" s="161">
        <v>0</v>
      </c>
      <c r="Q20" s="161">
        <v>74136.057528999998</v>
      </c>
      <c r="R20" s="161">
        <v>0</v>
      </c>
    </row>
    <row r="21" spans="3:18">
      <c r="C21" s="153" t="s">
        <v>439</v>
      </c>
      <c r="D21" s="161">
        <v>542571.22263700003</v>
      </c>
      <c r="E21" s="161">
        <v>542571.22263700003</v>
      </c>
      <c r="F21" s="328">
        <v>0</v>
      </c>
      <c r="G21" s="329">
        <v>0</v>
      </c>
      <c r="H21" s="161">
        <v>0</v>
      </c>
      <c r="I21" s="328">
        <v>0</v>
      </c>
      <c r="J21" s="329">
        <v>0</v>
      </c>
      <c r="K21" s="161">
        <v>0</v>
      </c>
      <c r="L21" s="328">
        <v>0</v>
      </c>
      <c r="M21" s="161">
        <v>0</v>
      </c>
      <c r="N21" s="161">
        <v>0</v>
      </c>
      <c r="O21" s="161">
        <v>0</v>
      </c>
      <c r="P21" s="161">
        <v>0</v>
      </c>
      <c r="Q21" s="161">
        <v>0</v>
      </c>
      <c r="R21" s="161">
        <v>0</v>
      </c>
    </row>
    <row r="22" spans="3:18">
      <c r="C22" s="153" t="s">
        <v>440</v>
      </c>
      <c r="D22" s="161">
        <v>5976061.3669079999</v>
      </c>
      <c r="E22" s="161">
        <v>5816400.6868970003</v>
      </c>
      <c r="F22" s="328">
        <v>62626.972754000002</v>
      </c>
      <c r="G22" s="329">
        <v>96983.229493999999</v>
      </c>
      <c r="H22" s="161">
        <v>0</v>
      </c>
      <c r="I22" s="328">
        <v>96983.229493999999</v>
      </c>
      <c r="J22" s="329">
        <v>-29283.930101999998</v>
      </c>
      <c r="K22" s="161">
        <v>-26451.63351</v>
      </c>
      <c r="L22" s="328">
        <v>-2832.2965920000001</v>
      </c>
      <c r="M22" s="161">
        <v>-39050.780357000003</v>
      </c>
      <c r="N22" s="161">
        <v>0</v>
      </c>
      <c r="O22" s="161">
        <v>-39050.780357000003</v>
      </c>
      <c r="P22" s="161">
        <v>0</v>
      </c>
      <c r="Q22" s="161">
        <v>37720.724403</v>
      </c>
      <c r="R22" s="161">
        <v>0</v>
      </c>
    </row>
    <row r="23" spans="3:18">
      <c r="C23" s="153" t="s">
        <v>441</v>
      </c>
      <c r="D23" s="161">
        <v>326492.67715200002</v>
      </c>
      <c r="E23" s="161">
        <v>326492.67715200002</v>
      </c>
      <c r="F23" s="328">
        <v>0</v>
      </c>
      <c r="G23" s="329">
        <v>0</v>
      </c>
      <c r="H23" s="161">
        <v>0</v>
      </c>
      <c r="I23" s="328">
        <v>0</v>
      </c>
      <c r="J23" s="329">
        <v>-1613.252287</v>
      </c>
      <c r="K23" s="161">
        <v>-1613.252287</v>
      </c>
      <c r="L23" s="328">
        <v>0</v>
      </c>
      <c r="M23" s="161">
        <v>0</v>
      </c>
      <c r="N23" s="161">
        <v>0</v>
      </c>
      <c r="O23" s="161">
        <v>0</v>
      </c>
      <c r="P23" s="161">
        <v>0</v>
      </c>
      <c r="Q23" s="161">
        <v>15990.197287000001</v>
      </c>
      <c r="R23" s="161">
        <v>0</v>
      </c>
    </row>
    <row r="24" spans="3:18">
      <c r="C24" s="153" t="s">
        <v>442</v>
      </c>
      <c r="D24" s="161">
        <v>126496.311726</v>
      </c>
      <c r="E24" s="161">
        <v>122202.643428</v>
      </c>
      <c r="F24" s="328">
        <v>0</v>
      </c>
      <c r="G24" s="329">
        <v>0</v>
      </c>
      <c r="H24" s="161">
        <v>0</v>
      </c>
      <c r="I24" s="328">
        <v>0</v>
      </c>
      <c r="J24" s="329">
        <v>-240.73044899999999</v>
      </c>
      <c r="K24" s="161">
        <v>-240.73044899999999</v>
      </c>
      <c r="L24" s="328">
        <v>0</v>
      </c>
      <c r="M24" s="161">
        <v>0</v>
      </c>
      <c r="N24" s="161">
        <v>0</v>
      </c>
      <c r="O24" s="161">
        <v>0</v>
      </c>
      <c r="P24" s="161">
        <v>0</v>
      </c>
      <c r="Q24" s="161">
        <v>12692.402910000001</v>
      </c>
      <c r="R24" s="161">
        <v>0</v>
      </c>
    </row>
    <row r="25" spans="3:18">
      <c r="C25" s="153" t="s">
        <v>443</v>
      </c>
      <c r="D25" s="161">
        <v>291260.87959999999</v>
      </c>
      <c r="E25" s="161">
        <v>274543.86340999999</v>
      </c>
      <c r="F25" s="328">
        <v>15612.692021000001</v>
      </c>
      <c r="G25" s="329">
        <v>1099.197379</v>
      </c>
      <c r="H25" s="161">
        <v>0</v>
      </c>
      <c r="I25" s="328">
        <v>1099.197379</v>
      </c>
      <c r="J25" s="329">
        <v>-1741.717623</v>
      </c>
      <c r="K25" s="161">
        <v>-1023.216847</v>
      </c>
      <c r="L25" s="328">
        <v>-718.50077599999997</v>
      </c>
      <c r="M25" s="161">
        <v>-1082.701223</v>
      </c>
      <c r="N25" s="161">
        <v>0</v>
      </c>
      <c r="O25" s="161">
        <v>-1082.701223</v>
      </c>
      <c r="P25" s="161">
        <v>0</v>
      </c>
      <c r="Q25" s="161">
        <v>7732.7329289999998</v>
      </c>
      <c r="R25" s="161">
        <v>0</v>
      </c>
    </row>
    <row r="26" spans="3:18">
      <c r="C26" s="159" t="s">
        <v>235</v>
      </c>
      <c r="D26" s="161">
        <v>6784528.3685799995</v>
      </c>
      <c r="E26" s="161">
        <v>6318592.5011820002</v>
      </c>
      <c r="F26" s="328">
        <v>431693.165928</v>
      </c>
      <c r="G26" s="329">
        <v>33977.137787</v>
      </c>
      <c r="H26" s="161">
        <v>0</v>
      </c>
      <c r="I26" s="328">
        <v>31589.219994999999</v>
      </c>
      <c r="J26" s="329">
        <v>-52907.134038999997</v>
      </c>
      <c r="K26" s="161">
        <v>-35271.262518000003</v>
      </c>
      <c r="L26" s="328">
        <v>-17622.287079000002</v>
      </c>
      <c r="M26" s="161">
        <v>-7484.668737</v>
      </c>
      <c r="N26" s="161">
        <v>0</v>
      </c>
      <c r="O26" s="161">
        <v>-6691.2487590000001</v>
      </c>
      <c r="P26" s="330"/>
      <c r="Q26" s="161">
        <v>1048921.520916</v>
      </c>
      <c r="R26" s="161">
        <v>2783.3580240000001</v>
      </c>
    </row>
    <row r="27" spans="3:18">
      <c r="C27" s="153" t="s">
        <v>439</v>
      </c>
      <c r="D27" s="161">
        <v>28.650352999999999</v>
      </c>
      <c r="E27" s="161">
        <v>28.650352999999999</v>
      </c>
      <c r="F27" s="328">
        <v>0</v>
      </c>
      <c r="G27" s="329">
        <v>0</v>
      </c>
      <c r="H27" s="161">
        <v>0</v>
      </c>
      <c r="I27" s="328">
        <v>0</v>
      </c>
      <c r="J27" s="329">
        <v>-0.316693</v>
      </c>
      <c r="K27" s="161">
        <v>-0.316693</v>
      </c>
      <c r="L27" s="328">
        <v>0</v>
      </c>
      <c r="M27" s="161">
        <v>0</v>
      </c>
      <c r="N27" s="161">
        <v>0</v>
      </c>
      <c r="O27" s="161">
        <v>0</v>
      </c>
      <c r="P27" s="330"/>
      <c r="Q27" s="161">
        <v>0</v>
      </c>
      <c r="R27" s="161">
        <v>0</v>
      </c>
    </row>
    <row r="28" spans="3:18">
      <c r="C28" s="153" t="s">
        <v>440</v>
      </c>
      <c r="D28" s="161">
        <v>167053.82378400001</v>
      </c>
      <c r="E28" s="161">
        <v>160198.37242299999</v>
      </c>
      <c r="F28" s="328">
        <v>6854.6457010000004</v>
      </c>
      <c r="G28" s="329">
        <v>0.80566000000000004</v>
      </c>
      <c r="H28" s="161">
        <v>0</v>
      </c>
      <c r="I28" s="328">
        <v>6.3399999999999998E-2</v>
      </c>
      <c r="J28" s="329">
        <v>-1409.1154429999999</v>
      </c>
      <c r="K28" s="161">
        <v>-1229.7354089999999</v>
      </c>
      <c r="L28" s="328">
        <v>-179.38003399999999</v>
      </c>
      <c r="M28" s="161">
        <v>-0.57228199999999996</v>
      </c>
      <c r="N28" s="161">
        <v>0</v>
      </c>
      <c r="O28" s="161">
        <v>0</v>
      </c>
      <c r="P28" s="330"/>
      <c r="Q28" s="161">
        <v>8772.5023000000001</v>
      </c>
      <c r="R28" s="161">
        <v>0</v>
      </c>
    </row>
    <row r="29" spans="3:18">
      <c r="C29" s="153" t="s">
        <v>441</v>
      </c>
      <c r="D29" s="161">
        <v>281799.54735900002</v>
      </c>
      <c r="E29" s="161">
        <v>277086.29101799999</v>
      </c>
      <c r="F29" s="328">
        <v>4713.2563410000002</v>
      </c>
      <c r="G29" s="329">
        <v>0</v>
      </c>
      <c r="H29" s="161">
        <v>0</v>
      </c>
      <c r="I29" s="328">
        <v>0</v>
      </c>
      <c r="J29" s="329">
        <v>-1006.824661</v>
      </c>
      <c r="K29" s="161">
        <v>-966.80724599999996</v>
      </c>
      <c r="L29" s="328">
        <v>-40.017415</v>
      </c>
      <c r="M29" s="161">
        <v>0</v>
      </c>
      <c r="N29" s="161">
        <v>0</v>
      </c>
      <c r="O29" s="161">
        <v>0</v>
      </c>
      <c r="P29" s="330"/>
      <c r="Q29" s="161">
        <v>25698.621744</v>
      </c>
      <c r="R29" s="161">
        <v>0</v>
      </c>
    </row>
    <row r="30" spans="3:18">
      <c r="C30" s="153" t="s">
        <v>442</v>
      </c>
      <c r="D30" s="161">
        <v>275555.71849399997</v>
      </c>
      <c r="E30" s="161">
        <v>275317.10472800001</v>
      </c>
      <c r="F30" s="328">
        <v>164.74266299999999</v>
      </c>
      <c r="G30" s="329">
        <v>73.871103000000005</v>
      </c>
      <c r="H30" s="161">
        <v>0</v>
      </c>
      <c r="I30" s="328">
        <v>73.871103000000005</v>
      </c>
      <c r="J30" s="329">
        <v>-1022.303721</v>
      </c>
      <c r="K30" s="161">
        <v>-1006.828321</v>
      </c>
      <c r="L30" s="328">
        <v>-15.4754</v>
      </c>
      <c r="M30" s="161">
        <v>-38.904383000000003</v>
      </c>
      <c r="N30" s="161">
        <v>0</v>
      </c>
      <c r="O30" s="161">
        <v>-38.904383000000003</v>
      </c>
      <c r="P30" s="330"/>
      <c r="Q30" s="161">
        <v>115156.08053799999</v>
      </c>
      <c r="R30" s="161">
        <v>0</v>
      </c>
    </row>
    <row r="31" spans="3:18">
      <c r="C31" s="153" t="s">
        <v>443</v>
      </c>
      <c r="D31" s="161">
        <v>4942690.0261380002</v>
      </c>
      <c r="E31" s="161">
        <v>4542347.9044120004</v>
      </c>
      <c r="F31" s="328">
        <v>373655.94976300001</v>
      </c>
      <c r="G31" s="329">
        <v>26663.806503</v>
      </c>
      <c r="H31" s="161">
        <v>0</v>
      </c>
      <c r="I31" s="328">
        <v>24581.391112000001</v>
      </c>
      <c r="J31" s="329">
        <v>-39217.180813999999</v>
      </c>
      <c r="K31" s="161">
        <v>-25754.734765000001</v>
      </c>
      <c r="L31" s="328">
        <v>-13462.238127000001</v>
      </c>
      <c r="M31" s="161">
        <v>-5694.4058869999999</v>
      </c>
      <c r="N31" s="161">
        <v>0</v>
      </c>
      <c r="O31" s="161">
        <v>-5058.7531760000002</v>
      </c>
      <c r="P31" s="330"/>
      <c r="Q31" s="161">
        <v>821588.83866899996</v>
      </c>
      <c r="R31" s="161">
        <v>2707.0928079999999</v>
      </c>
    </row>
    <row r="32" spans="3:18">
      <c r="C32" s="153" t="s">
        <v>445</v>
      </c>
      <c r="D32" s="161">
        <v>1117400.6024519999</v>
      </c>
      <c r="E32" s="161">
        <v>1063614.1782480001</v>
      </c>
      <c r="F32" s="328">
        <v>46304.571459999999</v>
      </c>
      <c r="G32" s="329">
        <v>7238.6545210000004</v>
      </c>
      <c r="H32" s="161">
        <v>0</v>
      </c>
      <c r="I32" s="328">
        <v>6933.8943799999997</v>
      </c>
      <c r="J32" s="329">
        <v>-10251.392707000001</v>
      </c>
      <c r="K32" s="161">
        <v>-6312.8400840000004</v>
      </c>
      <c r="L32" s="328">
        <v>-3925.1761029999998</v>
      </c>
      <c r="M32" s="161">
        <v>-1750.7861849999999</v>
      </c>
      <c r="N32" s="161">
        <v>0</v>
      </c>
      <c r="O32" s="161">
        <v>-1593.5912000000001</v>
      </c>
      <c r="P32" s="330"/>
      <c r="Q32" s="161">
        <v>77705.477664999999</v>
      </c>
      <c r="R32" s="161">
        <v>76.265215999999995</v>
      </c>
    </row>
    <row r="33" spans="3:18" ht="15" thickBot="1">
      <c r="C33" s="154" t="s">
        <v>14</v>
      </c>
      <c r="D33" s="331">
        <v>37511990.972034</v>
      </c>
      <c r="E33" s="331">
        <v>32383796.358164001</v>
      </c>
      <c r="F33" s="332">
        <v>2761861.8338250001</v>
      </c>
      <c r="G33" s="333">
        <v>1046785.635105</v>
      </c>
      <c r="H33" s="331">
        <v>5718.813161</v>
      </c>
      <c r="I33" s="332">
        <v>912480.57805699995</v>
      </c>
      <c r="J33" s="333">
        <v>-526210.59691299999</v>
      </c>
      <c r="K33" s="331">
        <v>-276879.05108300003</v>
      </c>
      <c r="L33" s="332">
        <v>-248079.797387</v>
      </c>
      <c r="M33" s="331">
        <v>-611526.37476599996</v>
      </c>
      <c r="N33" s="331">
        <v>-4340.068405</v>
      </c>
      <c r="O33" s="331">
        <v>-557907.37023799994</v>
      </c>
      <c r="P33" s="331">
        <v>-258303.52142199999</v>
      </c>
      <c r="Q33" s="331">
        <v>14736095.928850999</v>
      </c>
      <c r="R33" s="331">
        <v>223949.325385</v>
      </c>
    </row>
  </sheetData>
  <sheetProtection algorithmName="SHA-512" hashValue="5H2dTHcvwARXNdI7g+lF1i9KSmN8xo1A8MHfG84kPazrLwFb49GHzeTazQxZ/1allrFVJu8Dc8IHh0Egr8PoQQ==" saltValue="A9851LuOj+ghgL1/fpz8WA=="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7EF25DB2-9912-4DFA-B7BB-76F823F5347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Munka20">
    <tabColor theme="9" tint="0.79998168889431442"/>
  </sheetPr>
  <dimension ref="B1:I13"/>
  <sheetViews>
    <sheetView showGridLines="0" workbookViewId="0">
      <selection activeCell="B4" sqref="B4"/>
    </sheetView>
  </sheetViews>
  <sheetFormatPr defaultRowHeight="14.5"/>
  <cols>
    <col min="1" max="2" width="4.453125" customWidth="1"/>
    <col min="3" max="3" width="44" customWidth="1"/>
    <col min="4" max="9" width="13.7265625" customWidth="1"/>
  </cols>
  <sheetData>
    <row r="1" spans="2:9" ht="12.75" customHeight="1"/>
    <row r="2" spans="2:9">
      <c r="B2" s="152" t="s">
        <v>748</v>
      </c>
      <c r="C2" s="89"/>
      <c r="D2" s="89"/>
      <c r="E2" s="89"/>
      <c r="G2" s="41"/>
      <c r="H2" s="41"/>
    </row>
    <row r="3" spans="2:9">
      <c r="B3" s="1"/>
      <c r="C3" s="1"/>
      <c r="D3" s="1"/>
      <c r="E3" s="1"/>
      <c r="G3" s="1"/>
      <c r="H3" s="1"/>
    </row>
    <row r="4" spans="2:9" ht="15.5">
      <c r="B4" s="19" t="s">
        <v>447</v>
      </c>
      <c r="C4" s="2"/>
      <c r="D4" s="2"/>
      <c r="E4" s="2"/>
      <c r="G4" s="2"/>
      <c r="H4" s="2"/>
    </row>
    <row r="5" spans="2:9" ht="2.15" customHeight="1">
      <c r="B5" s="1"/>
      <c r="C5" s="1"/>
      <c r="D5" s="1"/>
      <c r="E5" s="1"/>
      <c r="G5" s="1"/>
      <c r="H5" s="1"/>
    </row>
    <row r="6" spans="2:9" ht="2.15" customHeight="1">
      <c r="B6" s="352"/>
      <c r="C6" s="352"/>
      <c r="D6" s="352"/>
      <c r="E6" s="352"/>
      <c r="F6" s="352"/>
      <c r="G6" s="352"/>
      <c r="H6" s="352"/>
      <c r="I6" s="352"/>
    </row>
    <row r="7" spans="2:9" ht="2.15" customHeight="1">
      <c r="B7" s="3"/>
      <c r="C7" s="4"/>
      <c r="D7" s="4"/>
      <c r="E7" s="5"/>
      <c r="G7" s="5"/>
      <c r="H7" s="5"/>
    </row>
    <row r="8" spans="2:9" ht="15" thickBot="1">
      <c r="B8" s="30"/>
      <c r="C8" s="364">
        <f>+Tartalom!B3</f>
        <v>45107</v>
      </c>
      <c r="D8" s="364"/>
      <c r="E8" s="364"/>
      <c r="F8" s="364"/>
      <c r="G8" s="364"/>
      <c r="H8" s="364"/>
      <c r="I8" s="364"/>
    </row>
    <row r="9" spans="2:9" ht="23.25" customHeight="1" thickBot="1">
      <c r="C9" s="399" t="s">
        <v>1</v>
      </c>
      <c r="D9" s="398" t="s">
        <v>448</v>
      </c>
      <c r="E9" s="398"/>
      <c r="F9" s="398"/>
      <c r="G9" s="398"/>
      <c r="H9" s="398"/>
      <c r="I9" s="398"/>
    </row>
    <row r="10" spans="2:9" ht="26.25" customHeight="1" thickBot="1">
      <c r="C10" s="400"/>
      <c r="D10" s="31" t="s">
        <v>449</v>
      </c>
      <c r="E10" s="31" t="s">
        <v>450</v>
      </c>
      <c r="F10" s="31" t="s">
        <v>451</v>
      </c>
      <c r="G10" s="31" t="s">
        <v>452</v>
      </c>
      <c r="H10" s="31" t="s">
        <v>453</v>
      </c>
      <c r="I10" s="31" t="s">
        <v>14</v>
      </c>
    </row>
    <row r="11" spans="2:9">
      <c r="C11" s="34" t="s">
        <v>438</v>
      </c>
      <c r="D11" s="322">
        <v>0</v>
      </c>
      <c r="E11" s="322">
        <v>4449949.204593895</v>
      </c>
      <c r="F11" s="322">
        <v>6327440.3255300391</v>
      </c>
      <c r="G11" s="322">
        <v>10737865.550258731</v>
      </c>
      <c r="H11" s="322">
        <v>756289.46223959199</v>
      </c>
      <c r="I11" s="322">
        <v>22271544.542622261</v>
      </c>
    </row>
    <row r="12" spans="2:9">
      <c r="C12" s="32" t="s">
        <v>446</v>
      </c>
      <c r="D12" s="322">
        <v>0</v>
      </c>
      <c r="E12" s="322">
        <v>1424624.7949085932</v>
      </c>
      <c r="F12" s="322">
        <v>3578477.7291601766</v>
      </c>
      <c r="G12" s="322">
        <v>1460627.7691715115</v>
      </c>
      <c r="H12" s="322">
        <v>889027.13091651932</v>
      </c>
      <c r="I12" s="322">
        <v>7352757.4241568008</v>
      </c>
    </row>
    <row r="13" spans="2:9" ht="15" thickBot="1">
      <c r="C13" s="42" t="s">
        <v>14</v>
      </c>
      <c r="D13" s="323">
        <v>0</v>
      </c>
      <c r="E13" s="323">
        <v>5874573.9995024884</v>
      </c>
      <c r="F13" s="323">
        <v>9905918.0546902157</v>
      </c>
      <c r="G13" s="323">
        <v>12198493.319430243</v>
      </c>
      <c r="H13" s="323">
        <v>1645316.5931561114</v>
      </c>
      <c r="I13" s="323">
        <v>29624301.966779061</v>
      </c>
    </row>
  </sheetData>
  <sheetProtection algorithmName="SHA-512" hashValue="ptftYce6+Cn73QKhbHpkzJfmIVXxInPCGvSUuQmlBK4QLN78KWCT8rkYRA7PwqE0M2itDn+M8sa4ycyFTbQ0kg==" saltValue="AYYGDZ+dH4WIZiOBUgvsmw==" spinCount="100000" sheet="1" objects="1" scenarios="1"/>
  <mergeCells count="4">
    <mergeCell ref="B6:I6"/>
    <mergeCell ref="D9:I9"/>
    <mergeCell ref="C9:C10"/>
    <mergeCell ref="C8:I8"/>
  </mergeCells>
  <hyperlinks>
    <hyperlink ref="B2" location="Tartalom!A1" display="Back to contents page" xr:uid="{10DCC609-3BC1-4A7A-91A6-01E0A357851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unka21">
    <tabColor theme="9" tint="0.79998168889431442"/>
  </sheetPr>
  <dimension ref="B1:G18"/>
  <sheetViews>
    <sheetView showGridLines="0" workbookViewId="0">
      <selection activeCell="B4" sqref="B4"/>
    </sheetView>
  </sheetViews>
  <sheetFormatPr defaultRowHeight="14.5"/>
  <cols>
    <col min="1" max="2" width="4.453125" customWidth="1"/>
    <col min="3" max="3" width="44" customWidth="1"/>
    <col min="4" max="4" width="23.54296875" customWidth="1"/>
  </cols>
  <sheetData>
    <row r="1" spans="2:7" ht="12.75" customHeight="1"/>
    <row r="2" spans="2:7">
      <c r="B2" s="152" t="s">
        <v>748</v>
      </c>
      <c r="C2" s="89"/>
      <c r="D2" s="89"/>
    </row>
    <row r="3" spans="2:7">
      <c r="B3" s="1"/>
      <c r="C3" s="1"/>
      <c r="D3" s="1"/>
    </row>
    <row r="4" spans="2:7" ht="15.5">
      <c r="B4" s="19" t="s">
        <v>454</v>
      </c>
      <c r="C4" s="2"/>
      <c r="D4" s="2"/>
    </row>
    <row r="5" spans="2:7">
      <c r="B5" s="1"/>
      <c r="C5" s="1"/>
      <c r="D5" s="1"/>
    </row>
    <row r="6" spans="2:7">
      <c r="B6" s="352" t="s">
        <v>752</v>
      </c>
      <c r="C6" s="352"/>
      <c r="D6" s="352"/>
    </row>
    <row r="7" spans="2:7">
      <c r="B7" s="3"/>
      <c r="C7" s="4"/>
      <c r="D7" s="4"/>
    </row>
    <row r="8" spans="2:7" ht="15" thickBot="1">
      <c r="B8" s="30"/>
      <c r="C8" s="364">
        <f>+Tartalom!B3</f>
        <v>45107</v>
      </c>
      <c r="D8" s="364"/>
    </row>
    <row r="9" spans="2:7" ht="23.25" customHeight="1" thickBot="1">
      <c r="C9" s="23" t="s">
        <v>1</v>
      </c>
      <c r="D9" s="23" t="s">
        <v>455</v>
      </c>
    </row>
    <row r="10" spans="2:7">
      <c r="C10" s="52" t="s">
        <v>741</v>
      </c>
      <c r="D10" s="347">
        <v>1017025.5654037737</v>
      </c>
    </row>
    <row r="11" spans="2:7" ht="20">
      <c r="C11" s="34" t="s">
        <v>750</v>
      </c>
      <c r="D11" s="296">
        <v>146252.50496292251</v>
      </c>
    </row>
    <row r="12" spans="2:7">
      <c r="C12" s="220" t="s">
        <v>456</v>
      </c>
      <c r="D12" s="296">
        <v>103106.04906691151</v>
      </c>
    </row>
    <row r="13" spans="2:7">
      <c r="C13" s="220" t="s">
        <v>457</v>
      </c>
      <c r="D13" s="296">
        <v>14465.292884453018</v>
      </c>
    </row>
    <row r="14" spans="2:7">
      <c r="C14" s="34" t="s">
        <v>714</v>
      </c>
      <c r="D14" s="296">
        <v>-157915.70482295007</v>
      </c>
    </row>
    <row r="15" spans="2:7" ht="21.5" thickBot="1">
      <c r="C15" s="28" t="s">
        <v>742</v>
      </c>
      <c r="D15" s="348">
        <v>887791.02359238162</v>
      </c>
      <c r="F15" s="263"/>
      <c r="G15" s="263"/>
    </row>
    <row r="16" spans="2:7">
      <c r="C16" s="173" t="s">
        <v>715</v>
      </c>
      <c r="D16" s="221"/>
    </row>
    <row r="18" spans="4:4">
      <c r="D18" s="263"/>
    </row>
  </sheetData>
  <sheetProtection algorithmName="SHA-512" hashValue="5moRv/JNiF8db0Op2zBzYrQls53STgrRzLdOzbOUcdC7WfdyH7p/zT/pRCa+4x7dBf9zz8y9owH06I/nY5VzNA==" saltValue="Rmgu6ri06xmrnYx3sCBB1g==" spinCount="100000" sheet="1" objects="1" scenarios="1"/>
  <mergeCells count="2">
    <mergeCell ref="B6:D6"/>
    <mergeCell ref="C8:D8"/>
  </mergeCells>
  <hyperlinks>
    <hyperlink ref="B2" location="Tartalom!A1" display="Back to contents page" xr:uid="{5F246000-F5B5-4131-B665-A34DE5C2A9E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Munka24">
    <tabColor theme="9" tint="0.79998168889431442"/>
  </sheetPr>
  <dimension ref="B1:K21"/>
  <sheetViews>
    <sheetView showGridLines="0" zoomScale="70" zoomScaleNormal="70" workbookViewId="0">
      <selection activeCell="B4" sqref="B4"/>
    </sheetView>
  </sheetViews>
  <sheetFormatPr defaultRowHeight="14.5"/>
  <cols>
    <col min="1" max="2" width="4.453125" customWidth="1"/>
    <col min="3" max="3" width="44" customWidth="1"/>
    <col min="4" max="4" width="13.54296875" customWidth="1"/>
    <col min="8" max="8" width="14.1796875" customWidth="1"/>
    <col min="9" max="9" width="14.81640625" customWidth="1"/>
    <col min="11" max="11" width="22" customWidth="1"/>
  </cols>
  <sheetData>
    <row r="1" spans="2:11" ht="12.75" customHeight="1"/>
    <row r="2" spans="2:11">
      <c r="B2" s="152" t="s">
        <v>748</v>
      </c>
      <c r="C2" s="89"/>
    </row>
    <row r="3" spans="2:11">
      <c r="B3" s="1"/>
      <c r="C3" s="1"/>
    </row>
    <row r="4" spans="2:11" ht="15.5">
      <c r="B4" s="19" t="s">
        <v>458</v>
      </c>
      <c r="C4" s="2"/>
    </row>
    <row r="5" spans="2:11" ht="2.15" customHeight="1">
      <c r="B5" s="1"/>
      <c r="C5" s="1"/>
    </row>
    <row r="6" spans="2:11" ht="2.15" customHeight="1">
      <c r="B6" s="352"/>
      <c r="C6" s="352"/>
    </row>
    <row r="7" spans="2:11" ht="2.15" customHeight="1">
      <c r="B7" s="3"/>
      <c r="C7" s="4"/>
    </row>
    <row r="8" spans="2:11" ht="15" thickBot="1">
      <c r="B8" s="30"/>
      <c r="C8" s="364">
        <f>+Tartalom!B3</f>
        <v>45107</v>
      </c>
      <c r="D8" s="364"/>
      <c r="E8" s="364"/>
      <c r="F8" s="364"/>
      <c r="G8" s="364"/>
      <c r="H8" s="364"/>
      <c r="I8" s="364"/>
      <c r="J8" s="364"/>
      <c r="K8" s="364"/>
    </row>
    <row r="9" spans="2:11" ht="54" customHeight="1" thickBot="1">
      <c r="C9" s="395" t="s">
        <v>1</v>
      </c>
      <c r="D9" s="391" t="s">
        <v>459</v>
      </c>
      <c r="E9" s="391"/>
      <c r="F9" s="391"/>
      <c r="G9" s="401"/>
      <c r="H9" s="402" t="s">
        <v>427</v>
      </c>
      <c r="I9" s="403"/>
      <c r="J9" s="404" t="s">
        <v>460</v>
      </c>
      <c r="K9" s="391"/>
    </row>
    <row r="10" spans="2:11" ht="15.75" customHeight="1" thickBot="1">
      <c r="C10" s="396"/>
      <c r="D10" s="388" t="s">
        <v>461</v>
      </c>
      <c r="E10" s="391" t="s">
        <v>462</v>
      </c>
      <c r="F10" s="391"/>
      <c r="G10" s="401"/>
      <c r="H10" s="407" t="s">
        <v>463</v>
      </c>
      <c r="I10" s="405" t="s">
        <v>464</v>
      </c>
      <c r="J10" s="389"/>
      <c r="K10" s="389" t="s">
        <v>465</v>
      </c>
    </row>
    <row r="11" spans="2:11" ht="43.5" customHeight="1" thickBot="1">
      <c r="C11" s="397"/>
      <c r="D11" s="390"/>
      <c r="E11" s="160"/>
      <c r="F11" s="162" t="s">
        <v>466</v>
      </c>
      <c r="G11" s="163" t="s">
        <v>467</v>
      </c>
      <c r="H11" s="408"/>
      <c r="I11" s="406"/>
      <c r="J11" s="390"/>
      <c r="K11" s="390"/>
    </row>
    <row r="12" spans="2:11">
      <c r="C12" s="155" t="s">
        <v>438</v>
      </c>
      <c r="D12" s="325">
        <v>524426.17408200004</v>
      </c>
      <c r="E12" s="325">
        <v>347662.173274</v>
      </c>
      <c r="F12" s="325">
        <v>341421.10905500001</v>
      </c>
      <c r="G12" s="326">
        <v>343489.56052100001</v>
      </c>
      <c r="H12" s="327">
        <v>-75911.027136000004</v>
      </c>
      <c r="I12" s="326">
        <v>-182368.10642699999</v>
      </c>
      <c r="J12" s="325">
        <v>418331.51821299997</v>
      </c>
      <c r="K12" s="325">
        <v>102066.17233</v>
      </c>
    </row>
    <row r="13" spans="2:11">
      <c r="C13" s="153" t="s">
        <v>439</v>
      </c>
      <c r="D13" s="161">
        <v>0</v>
      </c>
      <c r="E13" s="161">
        <v>0</v>
      </c>
      <c r="F13" s="161">
        <v>0</v>
      </c>
      <c r="G13" s="328">
        <v>0</v>
      </c>
      <c r="H13" s="329">
        <v>0</v>
      </c>
      <c r="I13" s="328">
        <v>0</v>
      </c>
      <c r="J13" s="161">
        <v>0</v>
      </c>
      <c r="K13" s="161">
        <v>0</v>
      </c>
    </row>
    <row r="14" spans="2:11">
      <c r="C14" s="153" t="s">
        <v>440</v>
      </c>
      <c r="D14" s="161">
        <v>888.43387800000005</v>
      </c>
      <c r="E14" s="161">
        <v>0</v>
      </c>
      <c r="F14" s="161">
        <v>0</v>
      </c>
      <c r="G14" s="328">
        <v>0</v>
      </c>
      <c r="H14" s="329">
        <v>-141.479874</v>
      </c>
      <c r="I14" s="328">
        <v>0</v>
      </c>
      <c r="J14" s="161">
        <v>5.4710729999999996</v>
      </c>
      <c r="K14" s="161">
        <v>0</v>
      </c>
    </row>
    <row r="15" spans="2:11">
      <c r="C15" s="153" t="s">
        <v>441</v>
      </c>
      <c r="D15" s="161">
        <v>0</v>
      </c>
      <c r="E15" s="161">
        <v>0</v>
      </c>
      <c r="F15" s="161">
        <v>0</v>
      </c>
      <c r="G15" s="328">
        <v>0</v>
      </c>
      <c r="H15" s="329">
        <v>0</v>
      </c>
      <c r="I15" s="328">
        <v>0</v>
      </c>
      <c r="J15" s="161">
        <v>0</v>
      </c>
      <c r="K15" s="161">
        <v>0</v>
      </c>
    </row>
    <row r="16" spans="2:11">
      <c r="C16" s="153" t="s">
        <v>442</v>
      </c>
      <c r="D16" s="161">
        <v>2619.3224540000001</v>
      </c>
      <c r="E16" s="161">
        <v>3367.9830010000001</v>
      </c>
      <c r="F16" s="161">
        <v>3367.9830010000001</v>
      </c>
      <c r="G16" s="328">
        <v>3367.9830010000001</v>
      </c>
      <c r="H16" s="329">
        <v>-239.98987399999999</v>
      </c>
      <c r="I16" s="328">
        <v>-931.28842599999996</v>
      </c>
      <c r="J16" s="161">
        <v>4789.1617649999998</v>
      </c>
      <c r="K16" s="161">
        <v>2426.3684920000001</v>
      </c>
    </row>
    <row r="17" spans="3:11">
      <c r="C17" s="153" t="s">
        <v>443</v>
      </c>
      <c r="D17" s="161">
        <v>397705.12567500002</v>
      </c>
      <c r="E17" s="161">
        <v>158227.768904</v>
      </c>
      <c r="F17" s="161">
        <v>152278.830002</v>
      </c>
      <c r="G17" s="328">
        <v>157829.260244</v>
      </c>
      <c r="H17" s="329">
        <v>-53674.866526999998</v>
      </c>
      <c r="I17" s="328">
        <v>-82995.305796000001</v>
      </c>
      <c r="J17" s="161">
        <v>283626.61403400003</v>
      </c>
      <c r="K17" s="161">
        <v>39527.601595</v>
      </c>
    </row>
    <row r="18" spans="3:11">
      <c r="C18" s="153" t="s">
        <v>445</v>
      </c>
      <c r="D18" s="161">
        <v>123213.292075</v>
      </c>
      <c r="E18" s="161">
        <v>186066.42136899999</v>
      </c>
      <c r="F18" s="161">
        <v>185774.29605199999</v>
      </c>
      <c r="G18" s="328">
        <v>182292.31727599999</v>
      </c>
      <c r="H18" s="329">
        <v>-21854.690860999999</v>
      </c>
      <c r="I18" s="328">
        <v>-98441.512205000006</v>
      </c>
      <c r="J18" s="161">
        <v>129910.271341</v>
      </c>
      <c r="K18" s="161">
        <v>60112.202243</v>
      </c>
    </row>
    <row r="19" spans="3:11">
      <c r="C19" s="157" t="s">
        <v>446</v>
      </c>
      <c r="D19" s="161">
        <v>0</v>
      </c>
      <c r="E19" s="161">
        <v>0</v>
      </c>
      <c r="F19" s="161">
        <v>0</v>
      </c>
      <c r="G19" s="328">
        <v>0</v>
      </c>
      <c r="H19" s="329">
        <v>0</v>
      </c>
      <c r="I19" s="328">
        <v>0</v>
      </c>
      <c r="J19" s="161">
        <v>0</v>
      </c>
      <c r="K19" s="161">
        <v>0</v>
      </c>
    </row>
    <row r="20" spans="3:11">
      <c r="C20" s="157" t="s">
        <v>468</v>
      </c>
      <c r="D20" s="161">
        <v>21392.749929000001</v>
      </c>
      <c r="E20" s="161">
        <v>765.37478899999996</v>
      </c>
      <c r="F20" s="161">
        <v>755.57330899999999</v>
      </c>
      <c r="G20" s="328">
        <v>755.57330899999999</v>
      </c>
      <c r="H20" s="329">
        <v>-1833.3833729999999</v>
      </c>
      <c r="I20" s="328">
        <v>-198.11894899999999</v>
      </c>
      <c r="J20" s="161">
        <v>10071.891938999999</v>
      </c>
      <c r="K20" s="161">
        <v>252.257701</v>
      </c>
    </row>
    <row r="21" spans="3:11" ht="15" thickBot="1">
      <c r="C21" s="154" t="s">
        <v>14</v>
      </c>
      <c r="D21" s="331">
        <v>545818.92401099997</v>
      </c>
      <c r="E21" s="331">
        <v>348427.54806300002</v>
      </c>
      <c r="F21" s="331">
        <v>342176.68236400001</v>
      </c>
      <c r="G21" s="332">
        <v>344245.13383000001</v>
      </c>
      <c r="H21" s="333">
        <v>-77744.410508999994</v>
      </c>
      <c r="I21" s="332">
        <v>-182566.22537599999</v>
      </c>
      <c r="J21" s="331">
        <v>428403.41015200003</v>
      </c>
      <c r="K21" s="331">
        <v>102318.430031</v>
      </c>
    </row>
  </sheetData>
  <sheetProtection algorithmName="SHA-512" hashValue="LcswM3GDVkzb2EKRiD+gmmTLVjCLBis4Qu2l1tpgiNO9MHbe4pnab4gCkdYbHLaaLks1EWea/zos+kJ7Fl+4nA==" saltValue="d60loKavL5gMxFtmtP/YYA=="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6F04E748-03EE-41E2-A4BD-8169C3AD2259}"/>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Munka27">
    <tabColor theme="9" tint="0.79998168889431442"/>
  </sheetPr>
  <dimension ref="B1:J32"/>
  <sheetViews>
    <sheetView showGridLines="0" workbookViewId="0">
      <selection activeCell="B4" sqref="B4"/>
    </sheetView>
  </sheetViews>
  <sheetFormatPr defaultRowHeight="14.5"/>
  <cols>
    <col min="1" max="2" width="4.453125" customWidth="1"/>
    <col min="3" max="3" width="44" customWidth="1"/>
    <col min="4" max="4" width="13.54296875" customWidth="1"/>
    <col min="7" max="7" width="16.26953125" customWidth="1"/>
    <col min="8" max="8" width="14.1796875" customWidth="1"/>
    <col min="9" max="9" width="14.81640625" customWidth="1"/>
    <col min="10" max="10" width="21.1796875" customWidth="1"/>
  </cols>
  <sheetData>
    <row r="1" spans="2:10" ht="12.75" customHeight="1"/>
    <row r="2" spans="2:10">
      <c r="B2" s="152" t="s">
        <v>748</v>
      </c>
      <c r="C2" s="89"/>
    </row>
    <row r="3" spans="2:10">
      <c r="B3" s="1"/>
      <c r="C3" s="1"/>
    </row>
    <row r="4" spans="2:10" ht="15.5">
      <c r="B4" s="19" t="s">
        <v>469</v>
      </c>
      <c r="C4" s="2"/>
    </row>
    <row r="5" spans="2:10" ht="2.15" customHeight="1">
      <c r="B5" s="1"/>
      <c r="C5" s="1"/>
    </row>
    <row r="6" spans="2:10" ht="2.15" customHeight="1">
      <c r="B6" s="352"/>
      <c r="C6" s="352"/>
    </row>
    <row r="7" spans="2:10" ht="2.15" customHeight="1">
      <c r="B7" s="3"/>
      <c r="C7" s="4"/>
    </row>
    <row r="8" spans="2:10" ht="15" thickBot="1">
      <c r="B8" s="30"/>
      <c r="C8" s="364">
        <f>+Tartalom!B3</f>
        <v>45107</v>
      </c>
      <c r="D8" s="364"/>
      <c r="E8" s="364"/>
      <c r="F8" s="364"/>
      <c r="G8" s="364"/>
      <c r="H8" s="364"/>
      <c r="I8" s="364"/>
      <c r="J8" s="364"/>
    </row>
    <row r="9" spans="2:10" ht="15" thickBot="1">
      <c r="C9" s="395" t="s">
        <v>1</v>
      </c>
      <c r="D9" s="392" t="s">
        <v>470</v>
      </c>
      <c r="E9" s="392"/>
      <c r="F9" s="392"/>
      <c r="G9" s="392"/>
      <c r="H9" s="388" t="s">
        <v>471</v>
      </c>
      <c r="I9" s="388" t="s">
        <v>472</v>
      </c>
      <c r="J9" s="388" t="s">
        <v>473</v>
      </c>
    </row>
    <row r="10" spans="2:10" ht="15.75" customHeight="1" thickBot="1">
      <c r="C10" s="396"/>
      <c r="D10" s="172"/>
      <c r="E10" s="392" t="s">
        <v>474</v>
      </c>
      <c r="F10" s="392"/>
      <c r="G10" s="388" t="s">
        <v>475</v>
      </c>
      <c r="H10" s="389"/>
      <c r="I10" s="389"/>
      <c r="J10" s="389"/>
    </row>
    <row r="11" spans="2:10" ht="43.5" customHeight="1" thickBot="1">
      <c r="C11" s="397"/>
      <c r="D11" s="160"/>
      <c r="E11" s="160"/>
      <c r="F11" s="162" t="s">
        <v>466</v>
      </c>
      <c r="G11" s="390"/>
      <c r="H11" s="390"/>
      <c r="I11" s="390"/>
      <c r="J11" s="390"/>
    </row>
    <row r="12" spans="2:10">
      <c r="C12" s="266" t="s">
        <v>476</v>
      </c>
      <c r="D12" s="334">
        <v>35928716.847419001</v>
      </c>
      <c r="E12" s="334">
        <v>1014224.321327</v>
      </c>
      <c r="F12" s="334">
        <v>1001006.646878</v>
      </c>
      <c r="G12" s="334">
        <v>34425723.038919002</v>
      </c>
      <c r="H12" s="334">
        <v>-1069195.54376</v>
      </c>
      <c r="I12" s="335"/>
      <c r="J12" s="334">
        <v>-9038.5454200000004</v>
      </c>
    </row>
    <row r="13" spans="2:10">
      <c r="C13" s="267" t="s">
        <v>477</v>
      </c>
      <c r="D13" s="336">
        <v>13203693.589104</v>
      </c>
      <c r="E13" s="336">
        <v>276593.27473399998</v>
      </c>
      <c r="F13" s="336">
        <v>271024.85553300002</v>
      </c>
      <c r="G13" s="336">
        <v>11736123.166432999</v>
      </c>
      <c r="H13" s="336">
        <v>-273377.26493</v>
      </c>
      <c r="I13" s="337"/>
      <c r="J13" s="336">
        <v>-8690.6110449999996</v>
      </c>
    </row>
    <row r="14" spans="2:10">
      <c r="C14" s="267" t="s">
        <v>178</v>
      </c>
      <c r="D14" s="336">
        <v>4366735.1286300002</v>
      </c>
      <c r="E14" s="336">
        <v>28701.061528999999</v>
      </c>
      <c r="F14" s="336">
        <v>28700.936180000001</v>
      </c>
      <c r="G14" s="336">
        <v>4358768.7756749997</v>
      </c>
      <c r="H14" s="336">
        <v>-27643.954944000001</v>
      </c>
      <c r="I14" s="337"/>
      <c r="J14" s="336">
        <v>0</v>
      </c>
    </row>
    <row r="15" spans="2:10">
      <c r="C15" s="267" t="s">
        <v>478</v>
      </c>
      <c r="D15" s="336">
        <v>4271229.1986800004</v>
      </c>
      <c r="E15" s="336">
        <v>110144.22030099999</v>
      </c>
      <c r="F15" s="336">
        <v>110143.57370199999</v>
      </c>
      <c r="G15" s="336">
        <v>4262213.5048439996</v>
      </c>
      <c r="H15" s="336">
        <v>-141076.46801000001</v>
      </c>
      <c r="I15" s="337"/>
      <c r="J15" s="336">
        <v>0</v>
      </c>
    </row>
    <row r="16" spans="2:10">
      <c r="C16" s="267" t="s">
        <v>479</v>
      </c>
      <c r="D16" s="336">
        <v>2662863.8687590002</v>
      </c>
      <c r="E16" s="336">
        <v>52627.827899000004</v>
      </c>
      <c r="F16" s="336">
        <v>52623.838635</v>
      </c>
      <c r="G16" s="336">
        <v>2660472.2542289998</v>
      </c>
      <c r="H16" s="336">
        <v>-73285.670136999994</v>
      </c>
      <c r="I16" s="337"/>
      <c r="J16" s="336">
        <v>0</v>
      </c>
    </row>
    <row r="17" spans="3:10">
      <c r="C17" s="267" t="s">
        <v>481</v>
      </c>
      <c r="D17" s="336">
        <v>2501969.1994329998</v>
      </c>
      <c r="E17" s="336">
        <v>93464.475204999995</v>
      </c>
      <c r="F17" s="336">
        <v>93462.640918000005</v>
      </c>
      <c r="G17" s="336">
        <v>2498005.0081600002</v>
      </c>
      <c r="H17" s="336">
        <v>-92101.038281000001</v>
      </c>
      <c r="I17" s="337"/>
      <c r="J17" s="336">
        <v>-347.93437499999999</v>
      </c>
    </row>
    <row r="18" spans="3:10">
      <c r="C18" s="267" t="s">
        <v>480</v>
      </c>
      <c r="D18" s="336">
        <v>1557197.6288439999</v>
      </c>
      <c r="E18" s="336">
        <v>60730.286323</v>
      </c>
      <c r="F18" s="336">
        <v>57036.839100999998</v>
      </c>
      <c r="G18" s="336">
        <v>1551840.7030209999</v>
      </c>
      <c r="H18" s="336">
        <v>-59598.260937999999</v>
      </c>
      <c r="I18" s="337"/>
      <c r="J18" s="336">
        <v>0</v>
      </c>
    </row>
    <row r="19" spans="3:10">
      <c r="C19" s="267" t="s">
        <v>739</v>
      </c>
      <c r="D19" s="336">
        <v>1299002.9565059999</v>
      </c>
      <c r="E19" s="336">
        <v>209612.682539</v>
      </c>
      <c r="F19" s="336">
        <v>209611.577353</v>
      </c>
      <c r="G19" s="336">
        <v>1299002.9565059999</v>
      </c>
      <c r="H19" s="336">
        <v>-179007.17227400001</v>
      </c>
      <c r="I19" s="337"/>
      <c r="J19" s="336">
        <v>0</v>
      </c>
    </row>
    <row r="20" spans="3:10">
      <c r="C20" s="267" t="s">
        <v>740</v>
      </c>
      <c r="D20" s="336">
        <v>868818.04611500003</v>
      </c>
      <c r="E20" s="336">
        <v>106479.669717</v>
      </c>
      <c r="F20" s="336">
        <v>106445.923425</v>
      </c>
      <c r="G20" s="336">
        <v>868818.04611500003</v>
      </c>
      <c r="H20" s="336">
        <v>-111694.15380099999</v>
      </c>
      <c r="I20" s="337"/>
      <c r="J20" s="336">
        <v>0</v>
      </c>
    </row>
    <row r="21" spans="3:10">
      <c r="C21" s="268" t="s">
        <v>482</v>
      </c>
      <c r="D21" s="338">
        <v>5197207.2313480042</v>
      </c>
      <c r="E21" s="338">
        <v>75870.823080000002</v>
      </c>
      <c r="F21" s="338">
        <v>71956.462031000061</v>
      </c>
      <c r="G21" s="338">
        <v>5190478.6239360087</v>
      </c>
      <c r="H21" s="338">
        <v>-111411.56044499995</v>
      </c>
      <c r="I21" s="339"/>
      <c r="J21" s="338">
        <v>0</v>
      </c>
    </row>
    <row r="22" spans="3:10">
      <c r="C22" s="269" t="s">
        <v>235</v>
      </c>
      <c r="D22" s="336">
        <v>6784528.3685799995</v>
      </c>
      <c r="E22" s="336">
        <v>33977.137787</v>
      </c>
      <c r="F22" s="336">
        <v>33967.336306999998</v>
      </c>
      <c r="G22" s="340"/>
      <c r="H22" s="340"/>
      <c r="I22" s="336">
        <v>60391.802775999997</v>
      </c>
      <c r="J22" s="340"/>
    </row>
    <row r="23" spans="3:10">
      <c r="C23" s="267" t="s">
        <v>477</v>
      </c>
      <c r="D23" s="336">
        <v>2729161.3440660001</v>
      </c>
      <c r="E23" s="336">
        <v>14512.477956999999</v>
      </c>
      <c r="F23" s="336">
        <v>14512.477956999999</v>
      </c>
      <c r="G23" s="337"/>
      <c r="H23" s="337"/>
      <c r="I23" s="336">
        <v>25775.980712</v>
      </c>
      <c r="J23" s="337"/>
    </row>
    <row r="24" spans="3:10">
      <c r="C24" s="267" t="s">
        <v>178</v>
      </c>
      <c r="D24" s="336">
        <v>999894.81828999997</v>
      </c>
      <c r="E24" s="336">
        <v>3167.9705060000001</v>
      </c>
      <c r="F24" s="336">
        <v>3167.9705060000001</v>
      </c>
      <c r="G24" s="337"/>
      <c r="H24" s="337"/>
      <c r="I24" s="336">
        <v>3398.0045789999999</v>
      </c>
      <c r="J24" s="337"/>
    </row>
    <row r="25" spans="3:10">
      <c r="C25" s="267" t="s">
        <v>478</v>
      </c>
      <c r="D25" s="336">
        <v>655458.58015499997</v>
      </c>
      <c r="E25" s="336">
        <v>191.18644399999999</v>
      </c>
      <c r="F25" s="336">
        <v>191.18644399999999</v>
      </c>
      <c r="G25" s="337"/>
      <c r="H25" s="337"/>
      <c r="I25" s="336">
        <v>7777.605802</v>
      </c>
      <c r="J25" s="337"/>
    </row>
    <row r="26" spans="3:10">
      <c r="C26" s="267" t="s">
        <v>479</v>
      </c>
      <c r="D26" s="336">
        <v>598354.66810600006</v>
      </c>
      <c r="E26" s="336">
        <v>5866.4241309999998</v>
      </c>
      <c r="F26" s="336">
        <v>5866.4241309999998</v>
      </c>
      <c r="G26" s="337"/>
      <c r="H26" s="337"/>
      <c r="I26" s="336">
        <v>6070.5026829999997</v>
      </c>
      <c r="J26" s="337"/>
    </row>
    <row r="27" spans="3:10">
      <c r="C27" s="267" t="s">
        <v>480</v>
      </c>
      <c r="D27" s="336">
        <v>597285.73528000002</v>
      </c>
      <c r="E27" s="336">
        <v>744.97036100000003</v>
      </c>
      <c r="F27" s="336">
        <v>744.97036100000003</v>
      </c>
      <c r="G27" s="337"/>
      <c r="H27" s="337"/>
      <c r="I27" s="336">
        <v>3143.4270419999998</v>
      </c>
      <c r="J27" s="337"/>
    </row>
    <row r="28" spans="3:10">
      <c r="C28" s="267" t="s">
        <v>739</v>
      </c>
      <c r="D28" s="336">
        <v>254183.80363000001</v>
      </c>
      <c r="E28" s="336">
        <v>2306.4031220000002</v>
      </c>
      <c r="F28" s="336">
        <v>2306.4031220000002</v>
      </c>
      <c r="G28" s="337"/>
      <c r="H28" s="337"/>
      <c r="I28" s="336">
        <v>2395.1055139999999</v>
      </c>
      <c r="J28" s="337"/>
    </row>
    <row r="29" spans="3:10">
      <c r="C29" s="267" t="s">
        <v>481</v>
      </c>
      <c r="D29" s="336">
        <v>169295.67261899999</v>
      </c>
      <c r="E29" s="336">
        <v>956.19670799999994</v>
      </c>
      <c r="F29" s="336">
        <v>956.19670799999994</v>
      </c>
      <c r="G29" s="337"/>
      <c r="H29" s="337"/>
      <c r="I29" s="336">
        <v>4647.8553400000001</v>
      </c>
      <c r="J29" s="337"/>
    </row>
    <row r="30" spans="3:10">
      <c r="C30" s="267" t="s">
        <v>740</v>
      </c>
      <c r="D30" s="336">
        <v>205284.293665</v>
      </c>
      <c r="E30" s="336">
        <v>5855.9518029999999</v>
      </c>
      <c r="F30" s="336">
        <v>5855.9518029999999</v>
      </c>
      <c r="G30" s="337"/>
      <c r="H30" s="337"/>
      <c r="I30" s="336">
        <v>2419.7618870000001</v>
      </c>
      <c r="J30" s="337"/>
    </row>
    <row r="31" spans="3:10">
      <c r="C31" s="267" t="s">
        <v>482</v>
      </c>
      <c r="D31" s="336">
        <v>575609.45276900008</v>
      </c>
      <c r="E31" s="336">
        <v>375.55675499999779</v>
      </c>
      <c r="F31" s="336">
        <v>365.75527499999589</v>
      </c>
      <c r="G31" s="337"/>
      <c r="H31" s="337"/>
      <c r="I31" s="336">
        <v>4763.5592169999873</v>
      </c>
      <c r="J31" s="337"/>
    </row>
    <row r="32" spans="3:10" ht="15" thickBot="1">
      <c r="C32" s="262" t="s">
        <v>14</v>
      </c>
      <c r="D32" s="341">
        <v>42713245.215999</v>
      </c>
      <c r="E32" s="341">
        <v>1048201.4591140001</v>
      </c>
      <c r="F32" s="341">
        <v>1034973.983185</v>
      </c>
      <c r="G32" s="341">
        <v>34425723.038919002</v>
      </c>
      <c r="H32" s="341">
        <v>-1069195.54376</v>
      </c>
      <c r="I32" s="341">
        <v>60391.802775999997</v>
      </c>
      <c r="J32" s="341">
        <v>-9038.5454200000004</v>
      </c>
    </row>
  </sheetData>
  <sheetProtection algorithmName="SHA-512" hashValue="IviKE+J+T4tFmfXqvQSvcWYw9UPvnH4xkry9eudWv/OFiLBSOuIfX+lYX+ypaicV6m06PIRt43+j/XyjXmK1OA==" saltValue="WSnRSz/iHgs7KyTAGmK7fg==" spinCount="100000" sheet="1" objects="1" scenarios="1"/>
  <mergeCells count="9">
    <mergeCell ref="B6:C6"/>
    <mergeCell ref="C9:C11"/>
    <mergeCell ref="D9:G9"/>
    <mergeCell ref="C8:J8"/>
    <mergeCell ref="H9:H11"/>
    <mergeCell ref="I9:I11"/>
    <mergeCell ref="J9:J11"/>
    <mergeCell ref="E10:F10"/>
    <mergeCell ref="G10:G11"/>
  </mergeCells>
  <hyperlinks>
    <hyperlink ref="B2" location="Tartalom!A1" display="Back to contents page" xr:uid="{01DDFBA6-3839-4A6E-A04F-E503704EBD9A}"/>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unka28">
    <tabColor theme="9" tint="0.79998168889431442"/>
  </sheetPr>
  <dimension ref="B1:I32"/>
  <sheetViews>
    <sheetView showGridLines="0" zoomScale="85" zoomScaleNormal="85" workbookViewId="0">
      <selection activeCell="B4" sqref="B4"/>
    </sheetView>
  </sheetViews>
  <sheetFormatPr defaultRowHeight="14.5"/>
  <cols>
    <col min="1" max="2" width="4.453125" customWidth="1"/>
    <col min="3" max="3" width="44" customWidth="1"/>
    <col min="4" max="4" width="13.54296875" customWidth="1"/>
    <col min="7" max="7" width="16.26953125" customWidth="1"/>
    <col min="8" max="8" width="14.1796875" customWidth="1"/>
    <col min="9" max="9" width="23.54296875" customWidth="1"/>
  </cols>
  <sheetData>
    <row r="1" spans="2:9" ht="12.75" customHeight="1"/>
    <row r="2" spans="2:9">
      <c r="B2" s="152" t="s">
        <v>748</v>
      </c>
      <c r="C2" s="89"/>
    </row>
    <row r="3" spans="2:9">
      <c r="B3" s="1"/>
      <c r="C3" s="1"/>
    </row>
    <row r="4" spans="2:9" ht="15.5">
      <c r="B4" s="19" t="s">
        <v>483</v>
      </c>
      <c r="C4" s="2"/>
    </row>
    <row r="5" spans="2:9" ht="2.15" customHeight="1">
      <c r="B5" s="1"/>
      <c r="C5" s="1"/>
    </row>
    <row r="6" spans="2:9" ht="2.15" customHeight="1">
      <c r="B6" s="352"/>
      <c r="C6" s="352"/>
    </row>
    <row r="7" spans="2:9" ht="2.15" customHeight="1">
      <c r="B7" s="3"/>
      <c r="C7" s="4"/>
    </row>
    <row r="8" spans="2:9" ht="15" thickBot="1">
      <c r="B8" s="30"/>
      <c r="C8" s="364">
        <f>+Tartalom!B3</f>
        <v>45107</v>
      </c>
      <c r="D8" s="364"/>
      <c r="E8" s="364"/>
      <c r="F8" s="364"/>
      <c r="G8" s="364"/>
      <c r="H8" s="364"/>
      <c r="I8" s="364"/>
    </row>
    <row r="9" spans="2:9" ht="15" thickBot="1">
      <c r="C9" s="395" t="s">
        <v>1</v>
      </c>
      <c r="D9" s="392" t="s">
        <v>470</v>
      </c>
      <c r="E9" s="392"/>
      <c r="F9" s="392"/>
      <c r="G9" s="392"/>
      <c r="H9" s="388" t="s">
        <v>471</v>
      </c>
      <c r="I9" s="388" t="s">
        <v>473</v>
      </c>
    </row>
    <row r="10" spans="2:9" ht="15.75" customHeight="1" thickBot="1">
      <c r="C10" s="396"/>
      <c r="D10" s="174"/>
      <c r="E10" s="409" t="s">
        <v>474</v>
      </c>
      <c r="F10" s="409"/>
      <c r="G10" s="389" t="s">
        <v>475</v>
      </c>
      <c r="H10" s="389"/>
      <c r="I10" s="389"/>
    </row>
    <row r="11" spans="2:9" ht="43.5" customHeight="1" thickBot="1">
      <c r="C11" s="397"/>
      <c r="D11" s="160"/>
      <c r="E11" s="160"/>
      <c r="F11" s="162" t="s">
        <v>466</v>
      </c>
      <c r="G11" s="390"/>
      <c r="H11" s="390"/>
      <c r="I11" s="390"/>
    </row>
    <row r="12" spans="2:9">
      <c r="C12" s="155" t="s">
        <v>484</v>
      </c>
      <c r="D12" s="325">
        <v>633947.62573900004</v>
      </c>
      <c r="E12" s="325">
        <v>43780.277818000002</v>
      </c>
      <c r="F12" s="325">
        <v>43032.076309771604</v>
      </c>
      <c r="G12" s="325">
        <v>633944.02264800004</v>
      </c>
      <c r="H12" s="325">
        <v>-37841.156005999997</v>
      </c>
      <c r="I12" s="325">
        <v>0</v>
      </c>
    </row>
    <row r="13" spans="2:9">
      <c r="C13" s="157" t="s">
        <v>485</v>
      </c>
      <c r="D13" s="161">
        <v>80866.957534999994</v>
      </c>
      <c r="E13" s="161">
        <v>2546.6492790000002</v>
      </c>
      <c r="F13" s="161">
        <v>2503.1272429042592</v>
      </c>
      <c r="G13" s="161">
        <v>80866.957534999994</v>
      </c>
      <c r="H13" s="161">
        <v>-5475.9366829999999</v>
      </c>
      <c r="I13" s="161">
        <v>0</v>
      </c>
    </row>
    <row r="14" spans="2:9">
      <c r="C14" s="157" t="s">
        <v>486</v>
      </c>
      <c r="D14" s="161">
        <v>1936235.973705</v>
      </c>
      <c r="E14" s="161">
        <v>72383.197555000006</v>
      </c>
      <c r="F14" s="161">
        <v>71146.174395709357</v>
      </c>
      <c r="G14" s="161">
        <v>1936229.80831</v>
      </c>
      <c r="H14" s="161">
        <v>-70451.064538999999</v>
      </c>
      <c r="I14" s="161">
        <v>0</v>
      </c>
    </row>
    <row r="15" spans="2:9">
      <c r="C15" s="157" t="s">
        <v>487</v>
      </c>
      <c r="D15" s="161">
        <v>703028.89720799995</v>
      </c>
      <c r="E15" s="161">
        <v>948.06730700000003</v>
      </c>
      <c r="F15" s="161">
        <v>931.86491121009044</v>
      </c>
      <c r="G15" s="161">
        <v>702966.54083299998</v>
      </c>
      <c r="H15" s="161">
        <v>-9152.1753430000008</v>
      </c>
      <c r="I15" s="161">
        <v>0</v>
      </c>
    </row>
    <row r="16" spans="2:9">
      <c r="C16" s="157" t="s">
        <v>488</v>
      </c>
      <c r="D16" s="161">
        <v>69493.854840999993</v>
      </c>
      <c r="E16" s="161">
        <v>605.70513400000004</v>
      </c>
      <c r="F16" s="161">
        <v>595.3536808483218</v>
      </c>
      <c r="G16" s="161">
        <v>69493.854840999993</v>
      </c>
      <c r="H16" s="161">
        <v>-4469.6939270000003</v>
      </c>
      <c r="I16" s="161">
        <v>0</v>
      </c>
    </row>
    <row r="17" spans="3:9">
      <c r="C17" s="157" t="s">
        <v>489</v>
      </c>
      <c r="D17" s="161">
        <v>732409.17708000005</v>
      </c>
      <c r="E17" s="161">
        <v>37546.106829999997</v>
      </c>
      <c r="F17" s="161">
        <v>36904.44681415696</v>
      </c>
      <c r="G17" s="161">
        <v>732409.17708000005</v>
      </c>
      <c r="H17" s="161">
        <v>-27754.869216999999</v>
      </c>
      <c r="I17" s="161">
        <v>0</v>
      </c>
    </row>
    <row r="18" spans="3:9">
      <c r="C18" s="157" t="s">
        <v>490</v>
      </c>
      <c r="D18" s="161">
        <v>1958597.5550249999</v>
      </c>
      <c r="E18" s="161">
        <v>82971.807683999999</v>
      </c>
      <c r="F18" s="161">
        <v>81553.826009519136</v>
      </c>
      <c r="G18" s="161">
        <v>1958575.657754</v>
      </c>
      <c r="H18" s="161">
        <v>-94686.101207</v>
      </c>
      <c r="I18" s="161">
        <v>0</v>
      </c>
    </row>
    <row r="19" spans="3:9">
      <c r="C19" s="157" t="s">
        <v>491</v>
      </c>
      <c r="D19" s="161">
        <v>539050.84190799994</v>
      </c>
      <c r="E19" s="161">
        <v>28616.137112</v>
      </c>
      <c r="F19" s="161">
        <v>28127.089577037437</v>
      </c>
      <c r="G19" s="161">
        <v>539050.84190799994</v>
      </c>
      <c r="H19" s="161">
        <v>-20234.509166</v>
      </c>
      <c r="I19" s="161">
        <v>0</v>
      </c>
    </row>
    <row r="20" spans="3:9">
      <c r="C20" s="157" t="s">
        <v>492</v>
      </c>
      <c r="D20" s="161">
        <v>390568.37077899999</v>
      </c>
      <c r="E20" s="161">
        <v>12433.709906</v>
      </c>
      <c r="F20" s="161">
        <v>12221.21878058465</v>
      </c>
      <c r="G20" s="161">
        <v>390528.86094099999</v>
      </c>
      <c r="H20" s="161">
        <v>-28024.158994000001</v>
      </c>
      <c r="I20" s="161">
        <v>0</v>
      </c>
    </row>
    <row r="21" spans="3:9">
      <c r="C21" s="157" t="s">
        <v>493</v>
      </c>
      <c r="D21" s="161">
        <v>242925.66595</v>
      </c>
      <c r="E21" s="161">
        <v>6441.2204929999998</v>
      </c>
      <c r="F21" s="161">
        <v>6331.1405408414312</v>
      </c>
      <c r="G21" s="161">
        <v>242925.66595</v>
      </c>
      <c r="H21" s="161">
        <v>-5980.9722529999999</v>
      </c>
      <c r="I21" s="161">
        <v>0</v>
      </c>
    </row>
    <row r="22" spans="3:9">
      <c r="C22" s="157" t="s">
        <v>494</v>
      </c>
      <c r="D22" s="161">
        <v>183216.28247100001</v>
      </c>
      <c r="E22" s="161">
        <v>198.459733</v>
      </c>
      <c r="F22" s="161">
        <v>195.06807175539834</v>
      </c>
      <c r="G22" s="161">
        <v>182413.440287</v>
      </c>
      <c r="H22" s="161">
        <v>-1417.9936379999999</v>
      </c>
      <c r="I22" s="161">
        <v>0</v>
      </c>
    </row>
    <row r="23" spans="3:9">
      <c r="C23" s="157" t="s">
        <v>39</v>
      </c>
      <c r="D23" s="161">
        <v>1047143.429902</v>
      </c>
      <c r="E23" s="161">
        <v>16878.780852</v>
      </c>
      <c r="F23" s="161">
        <v>16590.323813353003</v>
      </c>
      <c r="G23" s="161">
        <v>1047125.193568</v>
      </c>
      <c r="H23" s="161">
        <v>-42901.289237999998</v>
      </c>
      <c r="I23" s="161">
        <v>0</v>
      </c>
    </row>
    <row r="24" spans="3:9">
      <c r="C24" s="157" t="s">
        <v>495</v>
      </c>
      <c r="D24" s="161">
        <v>379951.12698900001</v>
      </c>
      <c r="E24" s="161">
        <v>9041.0091890000003</v>
      </c>
      <c r="F24" s="161">
        <v>8886.4990522841599</v>
      </c>
      <c r="G24" s="161">
        <v>379603.192614</v>
      </c>
      <c r="H24" s="161">
        <v>-8524.7706049999997</v>
      </c>
      <c r="I24" s="161">
        <v>-347.93437499999999</v>
      </c>
    </row>
    <row r="25" spans="3:9">
      <c r="C25" s="157" t="s">
        <v>496</v>
      </c>
      <c r="D25" s="161">
        <v>298460.977342</v>
      </c>
      <c r="E25" s="161">
        <v>7907.9249</v>
      </c>
      <c r="F25" s="161">
        <v>7772.7790847602373</v>
      </c>
      <c r="G25" s="161">
        <v>298460.977342</v>
      </c>
      <c r="H25" s="161">
        <v>-9388.9299890000002</v>
      </c>
      <c r="I25" s="161">
        <v>0</v>
      </c>
    </row>
    <row r="26" spans="3:9">
      <c r="C26" s="157" t="s">
        <v>497</v>
      </c>
      <c r="D26" s="161">
        <v>3727.5510300000001</v>
      </c>
      <c r="E26" s="161">
        <v>89.871506999999994</v>
      </c>
      <c r="F26" s="161">
        <v>88.335610006296747</v>
      </c>
      <c r="G26" s="161">
        <v>3727.5510300000001</v>
      </c>
      <c r="H26" s="161">
        <v>-156.34293400000001</v>
      </c>
      <c r="I26" s="161">
        <v>0</v>
      </c>
    </row>
    <row r="27" spans="3:9">
      <c r="C27" s="157" t="s">
        <v>498</v>
      </c>
      <c r="D27" s="161">
        <v>13774.088562999999</v>
      </c>
      <c r="E27" s="161">
        <v>297.24331000000001</v>
      </c>
      <c r="F27" s="161">
        <v>292.1634451855889</v>
      </c>
      <c r="G27" s="161">
        <v>13774.088562999999</v>
      </c>
      <c r="H27" s="161">
        <v>-380.67778600000003</v>
      </c>
      <c r="I27" s="161">
        <v>0</v>
      </c>
    </row>
    <row r="28" spans="3:9">
      <c r="C28" s="157" t="s">
        <v>499</v>
      </c>
      <c r="D28" s="161">
        <v>84457.430118000004</v>
      </c>
      <c r="E28" s="161">
        <v>1416.573185</v>
      </c>
      <c r="F28" s="161">
        <v>1392.3640605641306</v>
      </c>
      <c r="G28" s="161">
        <v>84457.430118000004</v>
      </c>
      <c r="H28" s="161">
        <v>-2117.682202</v>
      </c>
      <c r="I28" s="161">
        <v>0</v>
      </c>
    </row>
    <row r="29" spans="3:9">
      <c r="C29" s="157" t="s">
        <v>500</v>
      </c>
      <c r="D29" s="161">
        <v>28291.886860999999</v>
      </c>
      <c r="E29" s="161">
        <v>622.56473500000004</v>
      </c>
      <c r="F29" s="161">
        <v>611.92515259183858</v>
      </c>
      <c r="G29" s="161">
        <v>28291.886860999999</v>
      </c>
      <c r="H29" s="161">
        <v>-999.58909300000005</v>
      </c>
      <c r="I29" s="161">
        <v>0</v>
      </c>
    </row>
    <row r="30" spans="3:9">
      <c r="C30" s="157" t="s">
        <v>501</v>
      </c>
      <c r="D30" s="161">
        <v>218686.12958000001</v>
      </c>
      <c r="E30" s="161">
        <v>36083.912761</v>
      </c>
      <c r="F30" s="161">
        <v>35467.241526916099</v>
      </c>
      <c r="G30" s="161">
        <v>218676.93860299999</v>
      </c>
      <c r="H30" s="161">
        <v>-39520.802192000003</v>
      </c>
      <c r="I30" s="161">
        <v>-0.690303</v>
      </c>
    </row>
    <row r="31" spans="3:9" ht="15" thickBot="1">
      <c r="C31" s="154" t="s">
        <v>14</v>
      </c>
      <c r="D31" s="331">
        <v>9544833.8226260003</v>
      </c>
      <c r="E31" s="331">
        <v>360809.21928999998</v>
      </c>
      <c r="F31" s="331">
        <v>354643.01808000007</v>
      </c>
      <c r="G31" s="331">
        <v>9543522.0867860001</v>
      </c>
      <c r="H31" s="331">
        <v>-409478.715012</v>
      </c>
      <c r="I31" s="331">
        <v>-348.62467800000002</v>
      </c>
    </row>
    <row r="32" spans="3:9">
      <c r="C32" s="176"/>
    </row>
  </sheetData>
  <sheetProtection algorithmName="SHA-512" hashValue="UMgrJsS3BeZYVQHZBUyded5VOmcpe4b/0o1vNHiJPjX/7XhSU9adyOIXDPSDZ92vN7NveBQnOHWlqklLCoiPlg==" saltValue="layFuIo1TYp4jhRzIBo19Q==" spinCount="100000" sheet="1" objects="1" scenarios="1"/>
  <mergeCells count="8">
    <mergeCell ref="B6:C6"/>
    <mergeCell ref="C9:C11"/>
    <mergeCell ref="D9:G9"/>
    <mergeCell ref="H9:H11"/>
    <mergeCell ref="I9:I11"/>
    <mergeCell ref="E10:F10"/>
    <mergeCell ref="G10:G11"/>
    <mergeCell ref="C8:I8"/>
  </mergeCells>
  <hyperlinks>
    <hyperlink ref="B2" location="Tartalom!A1" display="Back to contents page" xr:uid="{1E96870F-2002-4925-91E7-E19150B13DC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Munka30">
    <tabColor theme="9" tint="0.79998168889431442"/>
  </sheetPr>
  <dimension ref="B1:E19"/>
  <sheetViews>
    <sheetView showGridLines="0" workbookViewId="0">
      <selection activeCell="B4" sqref="B4"/>
    </sheetView>
  </sheetViews>
  <sheetFormatPr defaultRowHeight="14.5"/>
  <cols>
    <col min="1" max="2" width="4.453125" customWidth="1"/>
    <col min="3" max="3" width="44" customWidth="1"/>
    <col min="4" max="5" width="16.26953125" customWidth="1"/>
  </cols>
  <sheetData>
    <row r="1" spans="2:5" ht="12.75" customHeight="1"/>
    <row r="2" spans="2:5">
      <c r="B2" s="152" t="s">
        <v>748</v>
      </c>
      <c r="C2" s="89"/>
    </row>
    <row r="3" spans="2:5">
      <c r="B3" s="1"/>
      <c r="C3" s="1"/>
    </row>
    <row r="4" spans="2:5" ht="15.5">
      <c r="B4" s="19" t="s">
        <v>502</v>
      </c>
      <c r="C4" s="2"/>
    </row>
    <row r="5" spans="2:5" ht="2.15" customHeight="1">
      <c r="B5" s="1"/>
      <c r="C5" s="1"/>
    </row>
    <row r="6" spans="2:5" ht="2.15" customHeight="1">
      <c r="B6" s="352"/>
      <c r="C6" s="352"/>
    </row>
    <row r="7" spans="2:5" ht="2.15" customHeight="1">
      <c r="B7" s="3"/>
      <c r="C7" s="4"/>
    </row>
    <row r="8" spans="2:5" ht="15" thickBot="1">
      <c r="B8" s="30"/>
      <c r="C8" s="364">
        <f>+Tartalom!B3</f>
        <v>45107</v>
      </c>
      <c r="D8" s="364"/>
      <c r="E8" s="364"/>
    </row>
    <row r="9" spans="2:5" ht="15.75" customHeight="1" thickBot="1">
      <c r="C9" s="410" t="s">
        <v>1</v>
      </c>
      <c r="D9" s="412" t="s">
        <v>503</v>
      </c>
      <c r="E9" s="412"/>
    </row>
    <row r="10" spans="2:5" ht="34.5" customHeight="1" thickBot="1">
      <c r="C10" s="411"/>
      <c r="D10" s="39" t="s">
        <v>504</v>
      </c>
      <c r="E10" s="37" t="s">
        <v>505</v>
      </c>
    </row>
    <row r="11" spans="2:5" ht="15.75" customHeight="1">
      <c r="C11" s="40" t="s">
        <v>506</v>
      </c>
      <c r="D11" s="325">
        <v>0</v>
      </c>
      <c r="E11" s="325">
        <v>0</v>
      </c>
    </row>
    <row r="12" spans="2:5">
      <c r="C12" s="38" t="s">
        <v>507</v>
      </c>
      <c r="D12" s="161">
        <v>14273.765799999999</v>
      </c>
      <c r="E12" s="161">
        <v>-1203.7409729999999</v>
      </c>
    </row>
    <row r="13" spans="2:5">
      <c r="C13" s="178" t="s">
        <v>508</v>
      </c>
      <c r="D13" s="342">
        <v>3064.3582769999998</v>
      </c>
      <c r="E13" s="342">
        <v>-643.74481300000002</v>
      </c>
    </row>
    <row r="14" spans="2:5">
      <c r="C14" s="178" t="s">
        <v>509</v>
      </c>
      <c r="D14" s="342">
        <v>8783.3292380000003</v>
      </c>
      <c r="E14" s="342">
        <v>-406.88712199999998</v>
      </c>
    </row>
    <row r="15" spans="2:5">
      <c r="C15" s="178" t="s">
        <v>510</v>
      </c>
      <c r="D15" s="342">
        <v>1991.1088099999999</v>
      </c>
      <c r="E15" s="342">
        <v>-143.92545899999999</v>
      </c>
    </row>
    <row r="16" spans="2:5">
      <c r="C16" s="178" t="s">
        <v>511</v>
      </c>
      <c r="D16" s="161">
        <v>0</v>
      </c>
      <c r="E16" s="342">
        <v>0</v>
      </c>
    </row>
    <row r="17" spans="3:5">
      <c r="C17" s="178" t="s">
        <v>512</v>
      </c>
      <c r="D17" s="161">
        <v>434.96947499999999</v>
      </c>
      <c r="E17" s="161">
        <v>-9.1835789999999999</v>
      </c>
    </row>
    <row r="18" spans="3:5" ht="15" thickBot="1">
      <c r="C18" s="179" t="s">
        <v>14</v>
      </c>
      <c r="D18" s="343">
        <v>14273.765799999999</v>
      </c>
      <c r="E18" s="343">
        <v>-1203.7409729999999</v>
      </c>
    </row>
    <row r="19" spans="3:5">
      <c r="C19" s="176"/>
    </row>
  </sheetData>
  <sheetProtection algorithmName="SHA-512" hashValue="LM/B0pgrbi8Vf/YkjxKR9+PM9jZjoIoqyanunyaHq0MRSfGoQzHPIuvxQPxBjcnP1qkWCLdxwpBE+74l7d0NAg==" saltValue="oQ81W7jaQNq+PH7R9flCfg==" spinCount="100000" sheet="1" objects="1" scenarios="1"/>
  <mergeCells count="4">
    <mergeCell ref="C8:E8"/>
    <mergeCell ref="B6:C6"/>
    <mergeCell ref="C9:C10"/>
    <mergeCell ref="D9:E9"/>
  </mergeCells>
  <hyperlinks>
    <hyperlink ref="B2" location="Tartalom!A1" display="Back to contents page" xr:uid="{C1066C6C-2FB5-41C5-B401-6DBA7B011ED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Munka35">
    <tabColor theme="9" tint="0.79998168889431442"/>
  </sheetPr>
  <dimension ref="B1:J21"/>
  <sheetViews>
    <sheetView showGridLines="0" zoomScale="85" zoomScaleNormal="85" workbookViewId="0">
      <selection activeCell="B4" sqref="B4"/>
    </sheetView>
  </sheetViews>
  <sheetFormatPr defaultRowHeight="14.5"/>
  <cols>
    <col min="1" max="1" width="4.453125" customWidth="1"/>
    <col min="2" max="2" width="5.7265625" customWidth="1"/>
    <col min="3" max="3" width="64" customWidth="1"/>
    <col min="4" max="5" width="18.1796875" customWidth="1"/>
    <col min="6" max="6" width="16.26953125" customWidth="1"/>
    <col min="7" max="7" width="14.7265625" customWidth="1"/>
    <col min="8" max="8" width="12.81640625" customWidth="1"/>
    <col min="9" max="9" width="17.54296875" customWidth="1"/>
    <col min="10" max="10" width="12.81640625" customWidth="1"/>
  </cols>
  <sheetData>
    <row r="1" spans="2:10" ht="12.75" customHeight="1"/>
    <row r="2" spans="2:10">
      <c r="B2" s="152" t="s">
        <v>748</v>
      </c>
      <c r="C2" s="89"/>
    </row>
    <row r="3" spans="2:10">
      <c r="B3" s="1"/>
      <c r="C3" s="1"/>
    </row>
    <row r="4" spans="2:10" ht="15.5">
      <c r="B4" s="19" t="s">
        <v>516</v>
      </c>
      <c r="C4" s="2"/>
    </row>
    <row r="5" spans="2:10" ht="2.15" customHeight="1">
      <c r="B5" s="1"/>
      <c r="C5" s="1"/>
    </row>
    <row r="6" spans="2:10" ht="2.15" customHeight="1">
      <c r="B6" s="352"/>
      <c r="C6" s="352"/>
      <c r="D6" s="352"/>
      <c r="E6" s="352"/>
      <c r="F6" s="352"/>
      <c r="G6" s="352"/>
      <c r="H6" s="352"/>
      <c r="I6" s="352"/>
    </row>
    <row r="7" spans="2:10" ht="2.15" customHeight="1">
      <c r="B7" s="3"/>
      <c r="C7" s="4"/>
    </row>
    <row r="8" spans="2:10" ht="15" thickBot="1">
      <c r="B8" s="30"/>
      <c r="C8" s="364">
        <f>+Tartalom!B3</f>
        <v>45107</v>
      </c>
      <c r="D8" s="364"/>
      <c r="E8" s="364"/>
      <c r="F8" s="364"/>
      <c r="G8" s="364"/>
      <c r="H8" s="364"/>
      <c r="I8" s="364"/>
      <c r="J8" s="364"/>
    </row>
    <row r="9" spans="2:10" ht="49.5" customHeight="1">
      <c r="B9" s="188"/>
      <c r="C9" s="186" t="s">
        <v>16</v>
      </c>
      <c r="D9" s="413" t="s">
        <v>520</v>
      </c>
      <c r="E9" s="413" t="s">
        <v>521</v>
      </c>
      <c r="F9" s="415" t="s">
        <v>522</v>
      </c>
      <c r="G9" s="415" t="s">
        <v>523</v>
      </c>
      <c r="H9" s="413" t="s">
        <v>524</v>
      </c>
      <c r="I9" s="410" t="s">
        <v>15</v>
      </c>
      <c r="J9" s="413" t="s">
        <v>525</v>
      </c>
    </row>
    <row r="10" spans="2:10" ht="45" customHeight="1" thickBot="1">
      <c r="B10" s="43"/>
      <c r="C10" s="187" t="s">
        <v>1</v>
      </c>
      <c r="D10" s="414"/>
      <c r="E10" s="414"/>
      <c r="F10" s="416"/>
      <c r="G10" s="416"/>
      <c r="H10" s="414"/>
      <c r="I10" s="411"/>
      <c r="J10" s="414"/>
    </row>
    <row r="11" spans="2:10">
      <c r="B11" s="102" t="s">
        <v>260</v>
      </c>
      <c r="C11" s="38" t="s">
        <v>526</v>
      </c>
      <c r="D11" s="301">
        <v>0</v>
      </c>
      <c r="E11" s="301">
        <v>0</v>
      </c>
      <c r="F11" s="185"/>
      <c r="G11" s="302">
        <v>0</v>
      </c>
      <c r="H11" s="161">
        <v>0</v>
      </c>
      <c r="I11" s="161">
        <v>0</v>
      </c>
      <c r="J11" s="161">
        <v>0</v>
      </c>
    </row>
    <row r="12" spans="2:10">
      <c r="B12" s="59" t="s">
        <v>261</v>
      </c>
      <c r="C12" s="38" t="s">
        <v>527</v>
      </c>
      <c r="D12" s="301">
        <v>0</v>
      </c>
      <c r="E12" s="301">
        <v>0</v>
      </c>
      <c r="F12" s="185"/>
      <c r="G12" s="302">
        <v>0</v>
      </c>
      <c r="H12" s="161">
        <v>0</v>
      </c>
      <c r="I12" s="161">
        <v>0</v>
      </c>
      <c r="J12" s="161">
        <v>0</v>
      </c>
    </row>
    <row r="13" spans="2:10">
      <c r="B13" s="87">
        <v>1</v>
      </c>
      <c r="C13" s="38" t="s">
        <v>528</v>
      </c>
      <c r="D13" s="301">
        <v>127508.80098</v>
      </c>
      <c r="E13" s="301">
        <v>124655.812426</v>
      </c>
      <c r="F13" s="185"/>
      <c r="G13" s="302">
        <v>1.4</v>
      </c>
      <c r="H13" s="161">
        <v>0</v>
      </c>
      <c r="I13" s="161">
        <v>417583.361859</v>
      </c>
      <c r="J13" s="161">
        <v>220289.643056</v>
      </c>
    </row>
    <row r="14" spans="2:10" ht="26.25" customHeight="1">
      <c r="B14" s="87">
        <v>2</v>
      </c>
      <c r="C14" s="182" t="s">
        <v>529</v>
      </c>
      <c r="D14" s="303"/>
      <c r="E14" s="185"/>
      <c r="F14" s="161">
        <v>0</v>
      </c>
      <c r="G14" s="161">
        <v>0</v>
      </c>
      <c r="H14" s="161">
        <v>0</v>
      </c>
      <c r="I14" s="161">
        <v>0</v>
      </c>
      <c r="J14" s="161">
        <v>0</v>
      </c>
    </row>
    <row r="15" spans="2:10">
      <c r="B15" s="87" t="s">
        <v>533</v>
      </c>
      <c r="C15" s="183" t="s">
        <v>530</v>
      </c>
      <c r="D15" s="303"/>
      <c r="E15" s="185"/>
      <c r="F15" s="161">
        <v>0</v>
      </c>
      <c r="G15" s="185"/>
      <c r="H15" s="161">
        <v>0</v>
      </c>
      <c r="I15" s="161">
        <v>0</v>
      </c>
      <c r="J15" s="161">
        <v>0</v>
      </c>
    </row>
    <row r="16" spans="2:10">
      <c r="B16" s="87" t="s">
        <v>534</v>
      </c>
      <c r="C16" s="183" t="s">
        <v>531</v>
      </c>
      <c r="D16" s="185"/>
      <c r="E16" s="185"/>
      <c r="F16" s="161">
        <v>0</v>
      </c>
      <c r="G16" s="185"/>
      <c r="H16" s="161">
        <v>0</v>
      </c>
      <c r="I16" s="161">
        <v>0</v>
      </c>
      <c r="J16" s="161">
        <v>0</v>
      </c>
    </row>
    <row r="17" spans="2:10">
      <c r="B17" s="87" t="s">
        <v>535</v>
      </c>
      <c r="C17" s="183" t="s">
        <v>532</v>
      </c>
      <c r="D17" s="185"/>
      <c r="E17" s="185"/>
      <c r="F17" s="161">
        <v>0</v>
      </c>
      <c r="G17" s="185"/>
      <c r="H17" s="161">
        <v>0</v>
      </c>
      <c r="I17" s="161">
        <v>0</v>
      </c>
      <c r="J17" s="161">
        <v>0</v>
      </c>
    </row>
    <row r="18" spans="2:10" ht="25.5" customHeight="1">
      <c r="B18" s="87">
        <v>3</v>
      </c>
      <c r="C18" s="182" t="s">
        <v>517</v>
      </c>
      <c r="D18" s="185"/>
      <c r="E18" s="185"/>
      <c r="F18" s="185"/>
      <c r="G18" s="185"/>
      <c r="H18" s="161">
        <v>0</v>
      </c>
      <c r="I18" s="161">
        <v>0</v>
      </c>
      <c r="J18" s="161">
        <v>0</v>
      </c>
    </row>
    <row r="19" spans="2:10" ht="22.5" customHeight="1">
      <c r="B19" s="87">
        <v>4</v>
      </c>
      <c r="C19" s="182" t="s">
        <v>518</v>
      </c>
      <c r="D19" s="185"/>
      <c r="E19" s="185"/>
      <c r="F19" s="185"/>
      <c r="G19" s="185"/>
      <c r="H19" s="161">
        <v>2053886.649644</v>
      </c>
      <c r="I19" s="161">
        <v>205612.946789824</v>
      </c>
      <c r="J19" s="161">
        <v>26944.606325000001</v>
      </c>
    </row>
    <row r="20" spans="2:10">
      <c r="B20" s="87">
        <v>5</v>
      </c>
      <c r="C20" s="182" t="s">
        <v>519</v>
      </c>
      <c r="D20" s="185"/>
      <c r="E20" s="185"/>
      <c r="F20" s="185"/>
      <c r="G20" s="185"/>
      <c r="H20" s="161">
        <v>0</v>
      </c>
      <c r="I20" s="161">
        <v>0</v>
      </c>
      <c r="J20" s="161">
        <v>0</v>
      </c>
    </row>
    <row r="21" spans="2:10" ht="15" thickBot="1">
      <c r="B21" s="99">
        <v>6</v>
      </c>
      <c r="C21" s="179" t="s">
        <v>14</v>
      </c>
      <c r="D21" s="304"/>
      <c r="E21" s="304"/>
      <c r="F21" s="304"/>
      <c r="G21" s="304"/>
      <c r="H21" s="305">
        <v>2053886.649644</v>
      </c>
      <c r="I21" s="305">
        <v>623196.30864882399</v>
      </c>
      <c r="J21" s="305">
        <v>247234.249381</v>
      </c>
    </row>
  </sheetData>
  <sheetProtection algorithmName="SHA-512" hashValue="4qJf0vHPVqlGLzabTzKYvIHVvPIOxUPIpa0oQJACRIQhY2VUsg0BTdd1w1R7XwoeikoMyWNAoXofcpRgEyhJ/w==" saltValue="ngh0awHWUBDo4+A/utejXw==" spinCount="100000" sheet="1" objects="1" scenarios="1"/>
  <mergeCells count="9">
    <mergeCell ref="C8:J8"/>
    <mergeCell ref="B6:I6"/>
    <mergeCell ref="D9:D10"/>
    <mergeCell ref="E9:E10"/>
    <mergeCell ref="F9:F10"/>
    <mergeCell ref="G9:G10"/>
    <mergeCell ref="H9:H10"/>
    <mergeCell ref="I9:I10"/>
    <mergeCell ref="J9:J10"/>
  </mergeCells>
  <hyperlinks>
    <hyperlink ref="B2" location="Tartalom!A1" display="Back to contents page" xr:uid="{4FB7913E-CE4F-4A67-AFA7-BC2BFA1AADF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theme="9" tint="0.79998168889431442"/>
  </sheetPr>
  <dimension ref="B1:N54"/>
  <sheetViews>
    <sheetView showGridLines="0" workbookViewId="0">
      <selection activeCell="B4" sqref="B4"/>
    </sheetView>
  </sheetViews>
  <sheetFormatPr defaultRowHeight="14.5"/>
  <cols>
    <col min="1" max="1" width="4.453125" customWidth="1"/>
    <col min="2" max="2" width="5.1796875" customWidth="1"/>
    <col min="3" max="3" width="60.7265625" customWidth="1"/>
    <col min="5" max="7" width="8.7265625" style="265"/>
    <col min="10" max="10" width="9.81640625" bestFit="1" customWidth="1"/>
  </cols>
  <sheetData>
    <row r="1" spans="2:11" ht="12.75" customHeight="1"/>
    <row r="2" spans="2:11">
      <c r="B2" s="152" t="s">
        <v>748</v>
      </c>
      <c r="C2" s="89"/>
      <c r="D2" s="89"/>
      <c r="E2" s="89"/>
      <c r="F2" s="89"/>
      <c r="G2" s="89"/>
      <c r="H2" s="89"/>
    </row>
    <row r="3" spans="2:11">
      <c r="B3" s="1"/>
      <c r="C3" s="1"/>
      <c r="D3" s="1"/>
      <c r="E3" s="1"/>
      <c r="F3" s="1"/>
      <c r="G3" s="1"/>
      <c r="H3" s="1"/>
    </row>
    <row r="4" spans="2:11" ht="15.5">
      <c r="B4" s="19" t="s">
        <v>0</v>
      </c>
      <c r="C4" s="2"/>
      <c r="D4" s="2"/>
      <c r="E4" s="2"/>
      <c r="F4" s="2"/>
      <c r="G4" s="2"/>
      <c r="H4" s="2"/>
    </row>
    <row r="5" spans="2:11" ht="2.15" customHeight="1">
      <c r="C5" s="1"/>
      <c r="D5" s="1"/>
      <c r="E5" s="1"/>
      <c r="F5" s="1"/>
      <c r="G5" s="1"/>
      <c r="H5" s="1"/>
      <c r="I5" s="1"/>
    </row>
    <row r="6" spans="2:11" ht="2.15" customHeight="1">
      <c r="C6" s="352"/>
      <c r="D6" s="352"/>
      <c r="E6" s="352"/>
      <c r="F6" s="352"/>
      <c r="G6" s="352"/>
      <c r="H6" s="352"/>
      <c r="I6" s="1"/>
    </row>
    <row r="7" spans="2:11" ht="2.15" customHeight="1">
      <c r="C7" s="3"/>
      <c r="D7" s="3"/>
      <c r="E7" s="3"/>
      <c r="F7" s="3"/>
      <c r="G7" s="3"/>
      <c r="H7" s="6"/>
      <c r="I7" s="6"/>
    </row>
    <row r="8" spans="2:11" ht="15" thickBot="1"/>
    <row r="9" spans="2:11" ht="15" thickBot="1">
      <c r="B9" s="90"/>
      <c r="C9" s="95" t="s">
        <v>1</v>
      </c>
      <c r="D9" s="100">
        <f>+Tartalom!B3</f>
        <v>45107</v>
      </c>
      <c r="E9" s="100">
        <f>+EOMONTH(D9,-3)</f>
        <v>45016</v>
      </c>
      <c r="F9" s="100">
        <f>+EOMONTH(D9,-6)</f>
        <v>44926</v>
      </c>
      <c r="G9" s="100">
        <f>+EOMONTH(D9,-9)</f>
        <v>44834</v>
      </c>
      <c r="H9" s="100">
        <f>+EOMONTH(D9,-12)</f>
        <v>44742</v>
      </c>
    </row>
    <row r="10" spans="2:11">
      <c r="B10" s="353" t="s">
        <v>623</v>
      </c>
      <c r="C10" s="353"/>
      <c r="D10" s="353"/>
      <c r="E10" s="353"/>
      <c r="F10" s="353"/>
      <c r="G10" s="353"/>
      <c r="H10" s="353"/>
    </row>
    <row r="11" spans="2:11">
      <c r="B11" s="92">
        <v>1</v>
      </c>
      <c r="C11" s="15" t="s">
        <v>87</v>
      </c>
      <c r="D11" s="9">
        <v>3551484.7902699457</v>
      </c>
      <c r="E11" s="9">
        <v>3242568.65460891</v>
      </c>
      <c r="F11" s="9">
        <v>3383160.7603016957</v>
      </c>
      <c r="G11" s="9">
        <v>3620662.2179757589</v>
      </c>
      <c r="H11" s="9">
        <v>3347374.5691858516</v>
      </c>
      <c r="J11" s="265"/>
      <c r="K11" s="265"/>
    </row>
    <row r="12" spans="2:11">
      <c r="B12" s="92">
        <v>2</v>
      </c>
      <c r="C12" s="14" t="s">
        <v>624</v>
      </c>
      <c r="D12" s="11">
        <v>3551484.7902699457</v>
      </c>
      <c r="E12" s="11">
        <v>3242568.65460891</v>
      </c>
      <c r="F12" s="11">
        <v>3383160.7603016957</v>
      </c>
      <c r="G12" s="11">
        <v>3620662.2179757589</v>
      </c>
      <c r="H12" s="11">
        <v>3347374.5691858516</v>
      </c>
      <c r="J12" s="265"/>
      <c r="K12" s="265"/>
    </row>
    <row r="13" spans="2:11">
      <c r="B13" s="92">
        <v>3</v>
      </c>
      <c r="C13" s="15" t="s">
        <v>126</v>
      </c>
      <c r="D13" s="9">
        <v>4076507.7183024725</v>
      </c>
      <c r="E13" s="9">
        <v>3767587.8983148709</v>
      </c>
      <c r="F13" s="9">
        <v>3671104.438751338</v>
      </c>
      <c r="G13" s="9">
        <v>3922722.6253527948</v>
      </c>
      <c r="H13" s="9">
        <v>3635663.4194417368</v>
      </c>
      <c r="J13" s="265"/>
      <c r="K13" s="265"/>
    </row>
    <row r="14" spans="2:11">
      <c r="B14" s="351" t="s">
        <v>177</v>
      </c>
      <c r="C14" s="351"/>
      <c r="D14" s="351"/>
      <c r="E14" s="351"/>
      <c r="F14" s="351"/>
      <c r="G14" s="351"/>
      <c r="H14" s="351"/>
    </row>
    <row r="15" spans="2:11">
      <c r="B15" s="92">
        <v>4</v>
      </c>
      <c r="C15" s="15" t="s">
        <v>123</v>
      </c>
      <c r="D15" s="9">
        <v>22713599.953939021</v>
      </c>
      <c r="E15" s="9">
        <v>21920450.044597514</v>
      </c>
      <c r="F15" s="9">
        <v>20607705.445922632</v>
      </c>
      <c r="G15" s="9">
        <v>21643868.63697027</v>
      </c>
      <c r="H15" s="9">
        <v>19772145.991952829</v>
      </c>
      <c r="J15" s="263"/>
    </row>
    <row r="16" spans="2:11">
      <c r="B16" s="351" t="s">
        <v>625</v>
      </c>
      <c r="C16" s="351"/>
      <c r="D16" s="351"/>
      <c r="E16" s="351"/>
      <c r="F16" s="351"/>
      <c r="G16" s="351"/>
      <c r="H16" s="351"/>
    </row>
    <row r="17" spans="2:11">
      <c r="B17" s="92">
        <v>5</v>
      </c>
      <c r="C17" s="15" t="s">
        <v>626</v>
      </c>
      <c r="D17" s="13">
        <v>0.15635939690194478</v>
      </c>
      <c r="E17" s="12">
        <f>E11/E$15</f>
        <v>0.14792436505691495</v>
      </c>
      <c r="F17" s="12">
        <f t="shared" ref="F17:H17" si="0">F11/F$15</f>
        <v>0.1641696970669326</v>
      </c>
      <c r="G17" s="12">
        <f t="shared" si="0"/>
        <v>0.1672835054908457</v>
      </c>
      <c r="H17" s="12">
        <f t="shared" si="0"/>
        <v>0.16929748397307087</v>
      </c>
    </row>
    <row r="18" spans="2:11">
      <c r="B18" s="92">
        <v>6</v>
      </c>
      <c r="C18" s="14" t="s">
        <v>627</v>
      </c>
      <c r="D18" s="13">
        <v>0.15635939690194478</v>
      </c>
      <c r="E18" s="12">
        <f t="shared" ref="E18:H19" si="1">E12/E$15</f>
        <v>0.14792436505691495</v>
      </c>
      <c r="F18" s="12">
        <f t="shared" si="1"/>
        <v>0.1641696970669326</v>
      </c>
      <c r="G18" s="12">
        <f t="shared" si="1"/>
        <v>0.1672835054908457</v>
      </c>
      <c r="H18" s="12">
        <f t="shared" si="1"/>
        <v>0.16929748397307087</v>
      </c>
    </row>
    <row r="19" spans="2:11">
      <c r="B19" s="92">
        <v>7</v>
      </c>
      <c r="C19" s="15" t="s">
        <v>628</v>
      </c>
      <c r="D19" s="12">
        <v>0.17947431171497408</v>
      </c>
      <c r="E19" s="12">
        <f t="shared" si="1"/>
        <v>0.17187548114430368</v>
      </c>
      <c r="F19" s="12">
        <f t="shared" si="1"/>
        <v>0.17814231906530331</v>
      </c>
      <c r="G19" s="12">
        <f t="shared" si="1"/>
        <v>0.18123943972993459</v>
      </c>
      <c r="H19" s="12">
        <f t="shared" si="1"/>
        <v>0.18387803837385355</v>
      </c>
    </row>
    <row r="20" spans="2:11" ht="23.25" customHeight="1">
      <c r="B20" s="350" t="s">
        <v>629</v>
      </c>
      <c r="C20" s="350"/>
      <c r="D20" s="350"/>
      <c r="E20" s="350"/>
      <c r="F20" s="350"/>
      <c r="G20" s="350"/>
      <c r="H20" s="350"/>
    </row>
    <row r="21" spans="2:11" ht="21.5">
      <c r="B21" s="87" t="s">
        <v>329</v>
      </c>
      <c r="C21" s="142" t="s">
        <v>630</v>
      </c>
      <c r="D21" s="12">
        <v>0.02</v>
      </c>
      <c r="E21" s="12">
        <v>0.02</v>
      </c>
      <c r="F21" s="12">
        <v>2.0000000000000004E-2</v>
      </c>
      <c r="G21" s="12">
        <v>2.0000000000000004E-2</v>
      </c>
      <c r="H21" s="12">
        <v>2.0000000000000004E-2</v>
      </c>
      <c r="J21" s="265"/>
      <c r="K21" s="265"/>
    </row>
    <row r="22" spans="2:11">
      <c r="B22" s="92" t="s">
        <v>330</v>
      </c>
      <c r="C22" s="230" t="s">
        <v>631</v>
      </c>
      <c r="D22" s="13">
        <v>1.125E-2</v>
      </c>
      <c r="E22" s="13">
        <v>1.125E-2</v>
      </c>
      <c r="F22" s="13">
        <v>1.1249999999999996E-2</v>
      </c>
      <c r="G22" s="13">
        <v>1.1249999999999996E-2</v>
      </c>
      <c r="H22" s="13">
        <v>7.7625000000000055E-3</v>
      </c>
      <c r="I22" s="261"/>
      <c r="J22" s="261"/>
      <c r="K22" s="265"/>
    </row>
    <row r="23" spans="2:11">
      <c r="B23" s="92" t="s">
        <v>331</v>
      </c>
      <c r="C23" s="231" t="s">
        <v>632</v>
      </c>
      <c r="D23" s="12">
        <v>1.4999999999999999E-2</v>
      </c>
      <c r="E23" s="12">
        <v>1.4999999999999999E-2</v>
      </c>
      <c r="F23" s="12">
        <v>1.4999999999999999E-2</v>
      </c>
      <c r="G23" s="12">
        <v>1.4999999999999999E-2</v>
      </c>
      <c r="H23" s="12">
        <v>1.0350000000000012E-2</v>
      </c>
      <c r="I23" s="261"/>
      <c r="J23" s="261"/>
      <c r="K23" s="265"/>
    </row>
    <row r="24" spans="2:11">
      <c r="B24" s="92" t="s">
        <v>332</v>
      </c>
      <c r="C24" s="14" t="s">
        <v>633</v>
      </c>
      <c r="D24" s="13">
        <v>0.1</v>
      </c>
      <c r="E24" s="13">
        <v>0.1</v>
      </c>
      <c r="F24" s="13">
        <v>0.1</v>
      </c>
      <c r="G24" s="13">
        <v>0.1</v>
      </c>
      <c r="H24" s="13">
        <v>0.1</v>
      </c>
      <c r="J24" s="265"/>
    </row>
    <row r="25" spans="2:11" ht="25.5" customHeight="1">
      <c r="B25" s="350" t="s">
        <v>634</v>
      </c>
      <c r="C25" s="350"/>
      <c r="D25" s="350"/>
      <c r="E25" s="350"/>
      <c r="F25" s="350"/>
      <c r="G25" s="350"/>
      <c r="H25" s="350"/>
    </row>
    <row r="26" spans="2:11">
      <c r="B26" s="92">
        <v>8</v>
      </c>
      <c r="C26" s="14" t="s">
        <v>635</v>
      </c>
      <c r="D26" s="13">
        <v>2.5000000000000001E-2</v>
      </c>
      <c r="E26" s="13">
        <v>2.5000000000000001E-2</v>
      </c>
      <c r="F26" s="13">
        <v>2.5000000000000001E-2</v>
      </c>
      <c r="G26" s="13">
        <v>2.5000000000000001E-2</v>
      </c>
      <c r="H26" s="13">
        <v>2.5000000000000001E-2</v>
      </c>
    </row>
    <row r="27" spans="2:11" ht="21.5">
      <c r="B27" s="87" t="s">
        <v>333</v>
      </c>
      <c r="C27" s="142" t="s">
        <v>636</v>
      </c>
      <c r="D27" s="16">
        <v>0</v>
      </c>
      <c r="E27" s="16">
        <v>0</v>
      </c>
      <c r="F27" s="16">
        <v>0</v>
      </c>
      <c r="G27" s="16">
        <v>0</v>
      </c>
      <c r="H27" s="16">
        <v>0</v>
      </c>
    </row>
    <row r="28" spans="2:11">
      <c r="B28" s="92">
        <v>9</v>
      </c>
      <c r="C28" s="14" t="s">
        <v>637</v>
      </c>
      <c r="D28" s="13">
        <v>2.9000000000156028E-3</v>
      </c>
      <c r="E28" s="13">
        <v>3.3808757109993993E-3</v>
      </c>
      <c r="F28" s="13">
        <v>1.9820178513989145E-3</v>
      </c>
      <c r="G28" s="13">
        <v>8.0000000000000004E-4</v>
      </c>
      <c r="H28" s="13">
        <v>8.0000000000000004E-4</v>
      </c>
    </row>
    <row r="29" spans="2:11">
      <c r="B29" s="87" t="s">
        <v>334</v>
      </c>
      <c r="C29" s="15" t="s">
        <v>638</v>
      </c>
      <c r="D29" s="12">
        <v>0</v>
      </c>
      <c r="E29" s="12">
        <v>0</v>
      </c>
      <c r="F29" s="12">
        <v>0</v>
      </c>
      <c r="G29" s="12">
        <v>0</v>
      </c>
      <c r="H29" s="12">
        <v>0</v>
      </c>
    </row>
    <row r="30" spans="2:11">
      <c r="B30" s="92">
        <v>10</v>
      </c>
      <c r="C30" s="14" t="s">
        <v>639</v>
      </c>
      <c r="D30" s="13">
        <v>0</v>
      </c>
      <c r="E30" s="13">
        <v>0</v>
      </c>
      <c r="F30" s="13">
        <v>0</v>
      </c>
      <c r="G30" s="13">
        <v>0</v>
      </c>
      <c r="H30" s="13">
        <v>0</v>
      </c>
    </row>
    <row r="31" spans="2:11">
      <c r="B31" s="92" t="s">
        <v>335</v>
      </c>
      <c r="C31" s="15" t="s">
        <v>640</v>
      </c>
      <c r="D31" s="13">
        <v>0.01</v>
      </c>
      <c r="E31" s="13">
        <v>0.01</v>
      </c>
      <c r="F31" s="13">
        <v>5.0000000000000001E-3</v>
      </c>
      <c r="G31" s="13">
        <v>5.0000000000000001E-3</v>
      </c>
      <c r="H31" s="12">
        <v>5.0000000000000001E-3</v>
      </c>
    </row>
    <row r="32" spans="2:11">
      <c r="B32" s="92">
        <v>11</v>
      </c>
      <c r="C32" s="14" t="s">
        <v>641</v>
      </c>
      <c r="D32" s="13">
        <v>3.7900000000015602E-2</v>
      </c>
      <c r="E32" s="13">
        <v>3.83808757109994E-2</v>
      </c>
      <c r="F32" s="13">
        <v>3.1982017851398918E-2</v>
      </c>
      <c r="G32" s="13">
        <v>3.0800000000000001E-2</v>
      </c>
      <c r="H32" s="13">
        <v>3.0800000000000001E-2</v>
      </c>
    </row>
    <row r="33" spans="2:14">
      <c r="B33" s="92" t="s">
        <v>336</v>
      </c>
      <c r="C33" s="15" t="s">
        <v>642</v>
      </c>
      <c r="D33" s="16">
        <v>0.13790000000001562</v>
      </c>
      <c r="E33" s="16">
        <v>0.13838087571099941</v>
      </c>
      <c r="F33" s="16">
        <v>0.13198201785139893</v>
      </c>
      <c r="G33" s="16">
        <v>0.1308</v>
      </c>
      <c r="H33" s="16">
        <v>0.1308</v>
      </c>
      <c r="I33" s="16"/>
    </row>
    <row r="34" spans="2:14">
      <c r="B34" s="92">
        <v>12</v>
      </c>
      <c r="C34" s="14" t="s">
        <v>643</v>
      </c>
      <c r="D34" s="13">
        <f>4.5%+D22+D32</f>
        <v>9.4150000000015596E-2</v>
      </c>
      <c r="E34" s="13">
        <v>9.4630875710999401E-2</v>
      </c>
      <c r="F34" s="13">
        <v>8.8232017851398906E-2</v>
      </c>
      <c r="G34" s="13">
        <v>8.7049999999984598E-2</v>
      </c>
      <c r="H34" s="13">
        <v>8.7049999999984598E-2</v>
      </c>
      <c r="J34" s="13"/>
      <c r="K34" s="13"/>
      <c r="L34" s="13"/>
      <c r="M34" s="261"/>
      <c r="N34" s="261"/>
    </row>
    <row r="35" spans="2:14">
      <c r="B35" s="350" t="s">
        <v>211</v>
      </c>
      <c r="C35" s="350"/>
      <c r="D35" s="350"/>
      <c r="E35" s="350"/>
      <c r="F35" s="350"/>
      <c r="G35" s="350"/>
      <c r="H35" s="350"/>
    </row>
    <row r="36" spans="2:14">
      <c r="B36" s="92">
        <v>13</v>
      </c>
      <c r="C36" s="14" t="s">
        <v>196</v>
      </c>
      <c r="D36" s="11">
        <v>39645593.368951701</v>
      </c>
      <c r="E36" s="11">
        <v>38883555.085959502</v>
      </c>
      <c r="F36" s="11">
        <v>35399549.983063102</v>
      </c>
      <c r="G36" s="11">
        <v>36600856.045755997</v>
      </c>
      <c r="H36" s="11">
        <v>33358336.70101</v>
      </c>
    </row>
    <row r="37" spans="2:14">
      <c r="B37" s="92">
        <v>14</v>
      </c>
      <c r="C37" s="15" t="s">
        <v>249</v>
      </c>
      <c r="D37" s="12">
        <v>8.9599999999999999E-2</v>
      </c>
      <c r="E37" s="12">
        <v>8.3391774425990495E-2</v>
      </c>
      <c r="F37" s="12">
        <v>9.5570727930732666E-2</v>
      </c>
      <c r="G37" s="12">
        <v>9.8922883482545979E-2</v>
      </c>
      <c r="H37" s="12">
        <v>0.10034596746199585</v>
      </c>
    </row>
    <row r="38" spans="2:14" ht="30" customHeight="1">
      <c r="B38" s="350" t="s">
        <v>644</v>
      </c>
      <c r="C38" s="350"/>
      <c r="D38" s="350"/>
      <c r="E38" s="350"/>
      <c r="F38" s="350"/>
      <c r="G38" s="350"/>
      <c r="H38" s="350"/>
    </row>
    <row r="39" spans="2:14" ht="21.5">
      <c r="B39" s="87" t="s">
        <v>337</v>
      </c>
      <c r="C39" s="142" t="s">
        <v>645</v>
      </c>
      <c r="D39" s="12">
        <v>0</v>
      </c>
      <c r="E39" s="12">
        <v>0</v>
      </c>
      <c r="F39" s="12">
        <v>0</v>
      </c>
      <c r="G39" s="12">
        <v>0</v>
      </c>
      <c r="H39" s="12">
        <v>0</v>
      </c>
    </row>
    <row r="40" spans="2:14">
      <c r="B40" s="92" t="s">
        <v>338</v>
      </c>
      <c r="C40" s="230" t="s">
        <v>646</v>
      </c>
      <c r="D40" s="13">
        <v>0</v>
      </c>
      <c r="E40" s="13">
        <v>0</v>
      </c>
      <c r="F40" s="13">
        <v>0</v>
      </c>
      <c r="G40" s="13">
        <v>0</v>
      </c>
      <c r="H40" s="13">
        <v>0</v>
      </c>
    </row>
    <row r="41" spans="2:14">
      <c r="B41" s="92" t="s">
        <v>339</v>
      </c>
      <c r="C41" s="15" t="s">
        <v>647</v>
      </c>
      <c r="D41" s="16">
        <v>0.03</v>
      </c>
      <c r="E41" s="16">
        <v>0.03</v>
      </c>
      <c r="F41" s="16">
        <v>0.03</v>
      </c>
      <c r="G41" s="16">
        <v>0.03</v>
      </c>
      <c r="H41" s="12">
        <v>0.03</v>
      </c>
    </row>
    <row r="42" spans="2:14" ht="31.5" customHeight="1">
      <c r="B42" s="350" t="s">
        <v>648</v>
      </c>
      <c r="C42" s="350"/>
      <c r="D42" s="350"/>
      <c r="E42" s="350"/>
      <c r="F42" s="350"/>
      <c r="G42" s="350"/>
      <c r="H42" s="350"/>
    </row>
    <row r="43" spans="2:14">
      <c r="B43" s="92" t="s">
        <v>340</v>
      </c>
      <c r="C43" s="15" t="s">
        <v>649</v>
      </c>
      <c r="D43" s="16">
        <v>0</v>
      </c>
      <c r="E43" s="16">
        <v>0</v>
      </c>
      <c r="F43" s="16">
        <v>0</v>
      </c>
      <c r="G43" s="16">
        <v>0</v>
      </c>
      <c r="H43" s="16">
        <v>0</v>
      </c>
    </row>
    <row r="44" spans="2:14">
      <c r="B44" s="92" t="s">
        <v>341</v>
      </c>
      <c r="C44" s="14" t="s">
        <v>256</v>
      </c>
      <c r="D44" s="13">
        <v>0.03</v>
      </c>
      <c r="E44" s="13">
        <v>0.03</v>
      </c>
      <c r="F44" s="13">
        <v>0.03</v>
      </c>
      <c r="G44" s="13">
        <v>0.03</v>
      </c>
      <c r="H44" s="13">
        <v>0.03</v>
      </c>
    </row>
    <row r="45" spans="2:14">
      <c r="B45" s="17" t="s">
        <v>650</v>
      </c>
      <c r="C45" s="17"/>
      <c r="D45" s="18"/>
      <c r="E45" s="18"/>
      <c r="F45" s="18"/>
      <c r="G45" s="18"/>
      <c r="H45" s="18"/>
    </row>
    <row r="46" spans="2:14">
      <c r="B46" s="92">
        <v>15</v>
      </c>
      <c r="C46" s="14" t="s">
        <v>651</v>
      </c>
      <c r="D46" s="11">
        <v>9348675.5237360392</v>
      </c>
      <c r="E46" s="11">
        <v>9326587.1925953906</v>
      </c>
      <c r="F46" s="11">
        <v>7439159.7583911205</v>
      </c>
      <c r="G46" s="11">
        <v>7152720.1925043603</v>
      </c>
      <c r="H46" s="11">
        <v>2954620.04633077</v>
      </c>
    </row>
    <row r="47" spans="2:14">
      <c r="B47" s="92" t="s">
        <v>342</v>
      </c>
      <c r="C47" s="15" t="s">
        <v>652</v>
      </c>
      <c r="D47" s="9">
        <v>6250816.1480423436</v>
      </c>
      <c r="E47" s="9">
        <v>6315906.7866298687</v>
      </c>
      <c r="F47" s="9">
        <v>6175742.4280536072</v>
      </c>
      <c r="G47" s="9">
        <v>6225771.8080964722</v>
      </c>
      <c r="H47" s="9">
        <v>3746319.2992562731</v>
      </c>
    </row>
    <row r="48" spans="2:14">
      <c r="B48" s="92" t="s">
        <v>343</v>
      </c>
      <c r="C48" s="14" t="s">
        <v>653</v>
      </c>
      <c r="D48" s="11">
        <v>1658096.3013384398</v>
      </c>
      <c r="E48" s="11">
        <v>1567981.7048656624</v>
      </c>
      <c r="F48" s="11">
        <v>1852865.3873074939</v>
      </c>
      <c r="G48" s="11">
        <v>2036159.844738692</v>
      </c>
      <c r="H48" s="11">
        <v>1415279.1435929714</v>
      </c>
    </row>
    <row r="49" spans="2:8">
      <c r="B49" s="92">
        <v>16</v>
      </c>
      <c r="C49" s="15" t="s">
        <v>654</v>
      </c>
      <c r="D49" s="9">
        <v>4592719.8467039047</v>
      </c>
      <c r="E49" s="9">
        <v>4747925.0817642072</v>
      </c>
      <c r="F49" s="9">
        <v>4322877.0407461142</v>
      </c>
      <c r="G49" s="9">
        <v>4189611.9633577787</v>
      </c>
      <c r="H49" s="9">
        <v>2331040.1556632998</v>
      </c>
    </row>
    <row r="50" spans="2:8">
      <c r="B50" s="92">
        <v>17</v>
      </c>
      <c r="C50" s="14" t="s">
        <v>655</v>
      </c>
      <c r="D50" s="13">
        <v>2.0355423008101368</v>
      </c>
      <c r="E50" s="13">
        <v>1.9643501175738587</v>
      </c>
      <c r="F50" s="13">
        <v>1.720881646244361</v>
      </c>
      <c r="G50" s="13">
        <v>1.7072512335418744</v>
      </c>
      <c r="H50" s="13">
        <v>1.2675110000000001</v>
      </c>
    </row>
    <row r="51" spans="2:8">
      <c r="B51" s="351" t="s">
        <v>656</v>
      </c>
      <c r="C51" s="351"/>
      <c r="D51" s="351"/>
      <c r="E51" s="351"/>
      <c r="F51" s="351"/>
      <c r="G51" s="351"/>
      <c r="H51" s="351"/>
    </row>
    <row r="52" spans="2:8">
      <c r="B52" s="92">
        <v>18</v>
      </c>
      <c r="C52" s="14" t="s">
        <v>657</v>
      </c>
      <c r="D52" s="11">
        <v>28576119.21026649</v>
      </c>
      <c r="E52" s="11">
        <v>26937317.04201372</v>
      </c>
      <c r="F52" s="11">
        <v>24540723.6295458</v>
      </c>
      <c r="G52" s="11">
        <v>24839466.891510129</v>
      </c>
      <c r="H52" s="11">
        <v>23111745.128560137</v>
      </c>
    </row>
    <row r="53" spans="2:8">
      <c r="B53" s="92">
        <v>19</v>
      </c>
      <c r="C53" s="15" t="s">
        <v>423</v>
      </c>
      <c r="D53" s="9">
        <v>19751804.163244605</v>
      </c>
      <c r="E53" s="9">
        <v>18983855.338281941</v>
      </c>
      <c r="F53" s="9">
        <v>17897063.762056049</v>
      </c>
      <c r="G53" s="9">
        <v>18941351.80525694</v>
      </c>
      <c r="H53" s="9">
        <v>17809670.513308883</v>
      </c>
    </row>
    <row r="54" spans="2:8" ht="15" thickBot="1">
      <c r="B54" s="93">
        <v>20</v>
      </c>
      <c r="C54" s="232" t="s">
        <v>424</v>
      </c>
      <c r="D54" s="96">
        <v>1.446759950336219</v>
      </c>
      <c r="E54" s="96">
        <v>1.4189592452115458</v>
      </c>
      <c r="F54" s="96">
        <v>1.3712150750434893</v>
      </c>
      <c r="G54" s="96">
        <v>1.311388286691145</v>
      </c>
      <c r="H54" s="96">
        <v>1.2977076196490607</v>
      </c>
    </row>
  </sheetData>
  <sheetProtection algorithmName="SHA-512" hashValue="WAKux09iHyGOPIArsbFTfZUwc0eELkf0DKIVnMKv4oAxHWrXuTpInLXe145PFzIxVjcC/YO3picRccKZ26xb9g==" saltValue="NMq2JyWuXR7lW7gjrmYP/w==" spinCount="100000" sheet="1" objects="1" scenarios="1"/>
  <mergeCells count="10">
    <mergeCell ref="C6:H6"/>
    <mergeCell ref="B10:H10"/>
    <mergeCell ref="B14:H14"/>
    <mergeCell ref="B16:H16"/>
    <mergeCell ref="B20:H20"/>
    <mergeCell ref="B25:H25"/>
    <mergeCell ref="B35:H35"/>
    <mergeCell ref="B38:H38"/>
    <mergeCell ref="B42:H42"/>
    <mergeCell ref="B51:H51"/>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Munka36">
    <tabColor theme="9" tint="0.79998168889431442"/>
  </sheetPr>
  <dimension ref="B1:E16"/>
  <sheetViews>
    <sheetView showGridLines="0" workbookViewId="0">
      <selection activeCell="B4" sqref="B4"/>
    </sheetView>
  </sheetViews>
  <sheetFormatPr defaultRowHeight="14.5"/>
  <cols>
    <col min="1" max="1" width="4.453125" customWidth="1"/>
    <col min="2" max="2" width="5" customWidth="1"/>
    <col min="3" max="3" width="60.26953125" customWidth="1"/>
    <col min="4" max="5" width="18.1796875" customWidth="1"/>
  </cols>
  <sheetData>
    <row r="1" spans="2:5" ht="12.75" customHeight="1"/>
    <row r="2" spans="2:5">
      <c r="B2" s="152" t="s">
        <v>748</v>
      </c>
      <c r="C2" s="89"/>
    </row>
    <row r="3" spans="2:5">
      <c r="B3" s="1"/>
      <c r="C3" s="1"/>
    </row>
    <row r="4" spans="2:5" ht="15.5">
      <c r="B4" s="19" t="s">
        <v>536</v>
      </c>
      <c r="C4" s="2"/>
    </row>
    <row r="5" spans="2:5" ht="2.15" customHeight="1">
      <c r="B5" s="1"/>
      <c r="C5" s="1"/>
    </row>
    <row r="6" spans="2:5" ht="2.15" customHeight="1">
      <c r="B6" s="352"/>
      <c r="C6" s="352"/>
      <c r="D6" s="352"/>
      <c r="E6" s="352"/>
    </row>
    <row r="7" spans="2:5" ht="2.15" customHeight="1">
      <c r="B7" s="3"/>
      <c r="C7" s="4"/>
    </row>
    <row r="8" spans="2:5" ht="15" thickBot="1">
      <c r="B8" s="30"/>
      <c r="C8" s="364">
        <f>+Tartalom!B3</f>
        <v>45107</v>
      </c>
      <c r="D8" s="364"/>
      <c r="E8" s="364"/>
    </row>
    <row r="9" spans="2:5" ht="49.5" customHeight="1">
      <c r="B9" s="188"/>
      <c r="C9" s="181" t="s">
        <v>16</v>
      </c>
      <c r="D9" s="413" t="s">
        <v>15</v>
      </c>
      <c r="E9" s="413" t="s">
        <v>525</v>
      </c>
    </row>
    <row r="10" spans="2:5" ht="45" customHeight="1" thickBot="1">
      <c r="B10" s="43"/>
      <c r="C10" s="189" t="s">
        <v>1</v>
      </c>
      <c r="D10" s="414"/>
      <c r="E10" s="414"/>
    </row>
    <row r="11" spans="2:5">
      <c r="B11" s="98">
        <v>1</v>
      </c>
      <c r="C11" s="190" t="s">
        <v>537</v>
      </c>
      <c r="D11" s="306">
        <v>0</v>
      </c>
      <c r="E11" s="306">
        <v>0</v>
      </c>
    </row>
    <row r="12" spans="2:5">
      <c r="B12" s="87">
        <v>2</v>
      </c>
      <c r="C12" s="191" t="s">
        <v>538</v>
      </c>
      <c r="D12" s="307"/>
      <c r="E12" s="306">
        <v>0</v>
      </c>
    </row>
    <row r="13" spans="2:5">
      <c r="B13" s="87">
        <v>3</v>
      </c>
      <c r="C13" s="191" t="s">
        <v>539</v>
      </c>
      <c r="D13" s="307"/>
      <c r="E13" s="308">
        <v>0</v>
      </c>
    </row>
    <row r="14" spans="2:5">
      <c r="B14" s="87">
        <v>4</v>
      </c>
      <c r="C14" s="192" t="s">
        <v>540</v>
      </c>
      <c r="D14" s="306">
        <v>161182.587138</v>
      </c>
      <c r="E14" s="309">
        <v>32623.098988000002</v>
      </c>
    </row>
    <row r="15" spans="2:5">
      <c r="B15" s="87" t="s">
        <v>263</v>
      </c>
      <c r="C15" s="193" t="s">
        <v>541</v>
      </c>
      <c r="D15" s="306">
        <v>0</v>
      </c>
      <c r="E15" s="309">
        <v>0</v>
      </c>
    </row>
    <row r="16" spans="2:5" ht="22.5" customHeight="1" thickBot="1">
      <c r="B16" s="99">
        <v>5</v>
      </c>
      <c r="C16" s="194" t="s">
        <v>542</v>
      </c>
      <c r="D16" s="310">
        <v>161182.587138</v>
      </c>
      <c r="E16" s="310">
        <v>32623.098988000002</v>
      </c>
    </row>
  </sheetData>
  <sheetProtection algorithmName="SHA-512" hashValue="vsjDvSExiQAdzmJ7DE3iqekS2rwXq7e32pdH0MQqVDBHNtrI7XHtxQ9/kxLEBvMERS3sKN8msvVEsnjmJBN6gw==" saltValue="pn/IPP9EVUTIDa14cchUww==" spinCount="100000" sheet="1" objects="1" scenarios="1"/>
  <mergeCells count="4">
    <mergeCell ref="C8:E8"/>
    <mergeCell ref="B6:E6"/>
    <mergeCell ref="D9:D10"/>
    <mergeCell ref="E9:E10"/>
  </mergeCells>
  <hyperlinks>
    <hyperlink ref="B2" location="Tartalom!A1" display="Back to contents page" xr:uid="{2EC17212-CD3A-4908-B977-7853E2430ED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Munka37">
    <tabColor theme="9" tint="0.79998168889431442"/>
  </sheetPr>
  <dimension ref="B1:O21"/>
  <sheetViews>
    <sheetView showGridLines="0" workbookViewId="0">
      <selection activeCell="B4" sqref="B4"/>
    </sheetView>
  </sheetViews>
  <sheetFormatPr defaultRowHeight="14.5"/>
  <cols>
    <col min="1" max="2" width="4.453125" customWidth="1"/>
    <col min="3" max="3" width="46.81640625" customWidth="1"/>
    <col min="4" max="14" width="9.26953125" customWidth="1"/>
  </cols>
  <sheetData>
    <row r="1" spans="2:15" ht="12.75" customHeight="1"/>
    <row r="2" spans="2:15">
      <c r="B2" s="152" t="s">
        <v>748</v>
      </c>
      <c r="C2" s="89"/>
    </row>
    <row r="3" spans="2:15">
      <c r="B3" s="1"/>
      <c r="C3" s="1"/>
    </row>
    <row r="4" spans="2:15" ht="15.5">
      <c r="B4" s="19" t="s">
        <v>543</v>
      </c>
      <c r="C4" s="2"/>
    </row>
    <row r="5" spans="2:15" ht="2.15" customHeight="1">
      <c r="B5" s="1"/>
      <c r="C5" s="1"/>
    </row>
    <row r="6" spans="2:15" ht="2.15" customHeight="1">
      <c r="B6" s="352"/>
      <c r="C6" s="352"/>
      <c r="D6" s="352"/>
      <c r="E6" s="352"/>
      <c r="F6" s="352"/>
      <c r="G6" s="352"/>
      <c r="H6" s="352"/>
      <c r="I6" s="352"/>
      <c r="J6" s="352"/>
      <c r="K6" s="352"/>
      <c r="L6" s="352"/>
      <c r="M6" s="352"/>
      <c r="N6" s="352"/>
      <c r="O6" s="352"/>
    </row>
    <row r="7" spans="2:15" ht="2.15" customHeight="1">
      <c r="B7" s="3"/>
      <c r="C7" s="4"/>
    </row>
    <row r="8" spans="2:15" ht="15" thickBot="1">
      <c r="B8" s="30"/>
      <c r="C8" s="364">
        <f>+Tartalom!B3</f>
        <v>45107</v>
      </c>
      <c r="D8" s="364"/>
      <c r="E8" s="364"/>
      <c r="F8" s="364"/>
      <c r="G8" s="364"/>
      <c r="H8" s="364"/>
      <c r="I8" s="364"/>
      <c r="J8" s="364"/>
      <c r="K8" s="364"/>
      <c r="L8" s="364"/>
      <c r="M8" s="364"/>
      <c r="N8" s="364"/>
      <c r="O8" s="364"/>
    </row>
    <row r="9" spans="2:15" ht="15" thickBot="1">
      <c r="C9" s="197" t="s">
        <v>1</v>
      </c>
      <c r="D9" s="412" t="s">
        <v>515</v>
      </c>
      <c r="E9" s="412"/>
      <c r="F9" s="412"/>
      <c r="G9" s="412"/>
      <c r="H9" s="412"/>
      <c r="I9" s="412"/>
      <c r="J9" s="412"/>
      <c r="K9" s="412"/>
      <c r="L9" s="412"/>
      <c r="M9" s="412"/>
      <c r="N9" s="412"/>
      <c r="O9" s="413" t="s">
        <v>14</v>
      </c>
    </row>
    <row r="10" spans="2:15" ht="15" thickBot="1">
      <c r="C10" s="177" t="s">
        <v>544</v>
      </c>
      <c r="D10" s="195">
        <v>0</v>
      </c>
      <c r="E10" s="195">
        <v>0.02</v>
      </c>
      <c r="F10" s="195">
        <v>0.04</v>
      </c>
      <c r="G10" s="195">
        <v>0.1</v>
      </c>
      <c r="H10" s="195">
        <v>0.2</v>
      </c>
      <c r="I10" s="195">
        <v>0.5</v>
      </c>
      <c r="J10" s="195">
        <v>0.7</v>
      </c>
      <c r="K10" s="195">
        <v>0.75</v>
      </c>
      <c r="L10" s="195">
        <v>1</v>
      </c>
      <c r="M10" s="195">
        <v>1.5</v>
      </c>
      <c r="N10" s="180" t="s">
        <v>512</v>
      </c>
      <c r="O10" s="414"/>
    </row>
    <row r="11" spans="2:15">
      <c r="C11" s="193" t="s">
        <v>545</v>
      </c>
      <c r="D11" s="309">
        <v>181512.21372699999</v>
      </c>
      <c r="E11" s="309">
        <v>0</v>
      </c>
      <c r="F11" s="309">
        <v>0</v>
      </c>
      <c r="G11" s="309">
        <v>0</v>
      </c>
      <c r="H11" s="309">
        <v>0</v>
      </c>
      <c r="I11" s="309">
        <v>0</v>
      </c>
      <c r="J11" s="309">
        <v>0</v>
      </c>
      <c r="K11" s="309">
        <v>0</v>
      </c>
      <c r="L11" s="309">
        <v>0</v>
      </c>
      <c r="M11" s="309">
        <v>0</v>
      </c>
      <c r="N11" s="309">
        <v>0</v>
      </c>
      <c r="O11" s="311">
        <v>181512.21372699999</v>
      </c>
    </row>
    <row r="12" spans="2:15">
      <c r="C12" s="193" t="s">
        <v>546</v>
      </c>
      <c r="D12" s="311">
        <v>0</v>
      </c>
      <c r="E12" s="311">
        <v>0</v>
      </c>
      <c r="F12" s="311">
        <v>0</v>
      </c>
      <c r="G12" s="311">
        <v>0</v>
      </c>
      <c r="H12" s="311">
        <v>0</v>
      </c>
      <c r="I12" s="311">
        <v>0</v>
      </c>
      <c r="J12" s="311">
        <v>0</v>
      </c>
      <c r="K12" s="311">
        <v>0</v>
      </c>
      <c r="L12" s="311">
        <v>0</v>
      </c>
      <c r="M12" s="311">
        <v>0</v>
      </c>
      <c r="N12" s="311">
        <v>0</v>
      </c>
      <c r="O12" s="311">
        <v>0</v>
      </c>
    </row>
    <row r="13" spans="2:15">
      <c r="C13" s="192" t="s">
        <v>547</v>
      </c>
      <c r="D13" s="309">
        <v>0</v>
      </c>
      <c r="E13" s="309">
        <v>0</v>
      </c>
      <c r="F13" s="309">
        <v>0</v>
      </c>
      <c r="G13" s="309">
        <v>0</v>
      </c>
      <c r="H13" s="309">
        <v>0</v>
      </c>
      <c r="I13" s="309">
        <v>0</v>
      </c>
      <c r="J13" s="309">
        <v>0</v>
      </c>
      <c r="K13" s="309">
        <v>0</v>
      </c>
      <c r="L13" s="309">
        <v>0</v>
      </c>
      <c r="M13" s="309">
        <v>0</v>
      </c>
      <c r="N13" s="309">
        <v>0</v>
      </c>
      <c r="O13" s="311">
        <v>0</v>
      </c>
    </row>
    <row r="14" spans="2:15">
      <c r="C14" s="190" t="s">
        <v>548</v>
      </c>
      <c r="D14" s="309">
        <v>0</v>
      </c>
      <c r="E14" s="309">
        <v>0</v>
      </c>
      <c r="F14" s="309">
        <v>0</v>
      </c>
      <c r="G14" s="309">
        <v>0</v>
      </c>
      <c r="H14" s="309">
        <v>0</v>
      </c>
      <c r="I14" s="309">
        <v>0</v>
      </c>
      <c r="J14" s="309">
        <v>0</v>
      </c>
      <c r="K14" s="309">
        <v>0</v>
      </c>
      <c r="L14" s="309">
        <v>0</v>
      </c>
      <c r="M14" s="309">
        <v>0</v>
      </c>
      <c r="N14" s="309">
        <v>0</v>
      </c>
      <c r="O14" s="311">
        <v>0</v>
      </c>
    </row>
    <row r="15" spans="2:15">
      <c r="C15" s="190" t="s">
        <v>549</v>
      </c>
      <c r="D15" s="309">
        <v>0</v>
      </c>
      <c r="E15" s="309">
        <v>0</v>
      </c>
      <c r="F15" s="309">
        <v>0</v>
      </c>
      <c r="G15" s="309">
        <v>0</v>
      </c>
      <c r="H15" s="309">
        <v>0</v>
      </c>
      <c r="I15" s="309">
        <v>0</v>
      </c>
      <c r="J15" s="309">
        <v>0</v>
      </c>
      <c r="K15" s="309">
        <v>0</v>
      </c>
      <c r="L15" s="309">
        <v>0</v>
      </c>
      <c r="M15" s="309">
        <v>0</v>
      </c>
      <c r="N15" s="309">
        <v>0</v>
      </c>
      <c r="O15" s="311">
        <v>0</v>
      </c>
    </row>
    <row r="16" spans="2:15">
      <c r="C16" s="190" t="s">
        <v>550</v>
      </c>
      <c r="D16" s="309">
        <v>0</v>
      </c>
      <c r="E16" s="309">
        <v>0</v>
      </c>
      <c r="F16" s="309">
        <v>0</v>
      </c>
      <c r="G16" s="309">
        <v>0</v>
      </c>
      <c r="H16" s="309">
        <v>224282.428724</v>
      </c>
      <c r="I16" s="309">
        <v>18783.705406000001</v>
      </c>
      <c r="J16" s="309">
        <v>0</v>
      </c>
      <c r="K16" s="309">
        <v>0</v>
      </c>
      <c r="L16" s="309">
        <v>7093.9115739999997</v>
      </c>
      <c r="M16" s="309">
        <v>114.58896</v>
      </c>
      <c r="N16" s="309">
        <v>0</v>
      </c>
      <c r="O16" s="311">
        <v>250274.63466399998</v>
      </c>
    </row>
    <row r="17" spans="3:15">
      <c r="C17" s="190" t="s">
        <v>551</v>
      </c>
      <c r="D17" s="309">
        <v>0</v>
      </c>
      <c r="E17" s="309">
        <v>0</v>
      </c>
      <c r="F17" s="309">
        <v>0</v>
      </c>
      <c r="G17" s="309">
        <v>0</v>
      </c>
      <c r="H17" s="309">
        <v>0</v>
      </c>
      <c r="I17" s="309">
        <v>0</v>
      </c>
      <c r="J17" s="309">
        <v>0</v>
      </c>
      <c r="K17" s="309">
        <v>0</v>
      </c>
      <c r="L17" s="309">
        <v>182783.834229</v>
      </c>
      <c r="M17" s="309">
        <v>0</v>
      </c>
      <c r="N17" s="309">
        <v>0</v>
      </c>
      <c r="O17" s="311">
        <v>182783.834229</v>
      </c>
    </row>
    <row r="18" spans="3:15">
      <c r="C18" s="190" t="s">
        <v>552</v>
      </c>
      <c r="D18" s="309">
        <v>0</v>
      </c>
      <c r="E18" s="309">
        <v>0</v>
      </c>
      <c r="F18" s="309">
        <v>0</v>
      </c>
      <c r="G18" s="309">
        <v>0</v>
      </c>
      <c r="H18" s="309">
        <v>0</v>
      </c>
      <c r="I18" s="309">
        <v>0</v>
      </c>
      <c r="J18" s="309">
        <v>0</v>
      </c>
      <c r="K18" s="309">
        <v>3785.9849680000002</v>
      </c>
      <c r="L18" s="309">
        <v>0</v>
      </c>
      <c r="M18" s="309">
        <v>0</v>
      </c>
      <c r="N18" s="309">
        <v>0</v>
      </c>
      <c r="O18" s="311">
        <v>3785.9849680000002</v>
      </c>
    </row>
    <row r="19" spans="3:15">
      <c r="C19" s="192" t="s">
        <v>553</v>
      </c>
      <c r="D19" s="311">
        <v>0</v>
      </c>
      <c r="E19" s="311">
        <v>0</v>
      </c>
      <c r="F19" s="311">
        <v>0</v>
      </c>
      <c r="G19" s="311">
        <v>0</v>
      </c>
      <c r="H19" s="311">
        <v>0</v>
      </c>
      <c r="I19" s="311">
        <v>0</v>
      </c>
      <c r="J19" s="311">
        <v>0</v>
      </c>
      <c r="K19" s="311">
        <v>0</v>
      </c>
      <c r="L19" s="311">
        <v>0</v>
      </c>
      <c r="M19" s="311">
        <v>0</v>
      </c>
      <c r="N19" s="311">
        <v>0</v>
      </c>
      <c r="O19" s="311">
        <v>0</v>
      </c>
    </row>
    <row r="20" spans="3:15">
      <c r="C20" s="190" t="s">
        <v>514</v>
      </c>
      <c r="D20" s="309">
        <v>0</v>
      </c>
      <c r="E20" s="309">
        <v>4839.6410619999997</v>
      </c>
      <c r="F20" s="309">
        <v>0</v>
      </c>
      <c r="G20" s="309">
        <v>0</v>
      </c>
      <c r="H20" s="309">
        <v>0</v>
      </c>
      <c r="I20" s="309">
        <v>0</v>
      </c>
      <c r="J20" s="309">
        <v>0</v>
      </c>
      <c r="K20" s="309">
        <v>0</v>
      </c>
      <c r="L20" s="309">
        <v>0</v>
      </c>
      <c r="M20" s="309">
        <v>0</v>
      </c>
      <c r="N20" s="309">
        <v>0.24</v>
      </c>
      <c r="O20" s="311">
        <v>4839.8810619999995</v>
      </c>
    </row>
    <row r="21" spans="3:15" ht="15" thickBot="1">
      <c r="C21" s="196" t="s">
        <v>14</v>
      </c>
      <c r="D21" s="312">
        <v>181512.21372699999</v>
      </c>
      <c r="E21" s="312">
        <v>4839.6410619999997</v>
      </c>
      <c r="F21" s="312">
        <v>0</v>
      </c>
      <c r="G21" s="312">
        <v>0</v>
      </c>
      <c r="H21" s="312">
        <v>224282.428724</v>
      </c>
      <c r="I21" s="312">
        <v>18783.705406000001</v>
      </c>
      <c r="J21" s="312">
        <v>0</v>
      </c>
      <c r="K21" s="312">
        <v>3785.9849680000002</v>
      </c>
      <c r="L21" s="312">
        <v>189877.745803</v>
      </c>
      <c r="M21" s="312">
        <v>114.58896</v>
      </c>
      <c r="N21" s="312">
        <v>0.24</v>
      </c>
      <c r="O21" s="312">
        <v>623196.5486499999</v>
      </c>
    </row>
  </sheetData>
  <sheetProtection algorithmName="SHA-512" hashValue="mSCXa2wuis2XLTviRjRNP4mfS0fsZb28ReiK8YIN6WgFSFwzSwuDMQy5DhxWuSUzp/agnLh7IwMgaTRkFWycSA==" saltValue="ou9Tw15jEDXoT40gWKHpxQ==" spinCount="100000" sheet="1" objects="1" scenarios="1"/>
  <mergeCells count="4">
    <mergeCell ref="D9:N9"/>
    <mergeCell ref="O9:O10"/>
    <mergeCell ref="B6:O6"/>
    <mergeCell ref="C8:O8"/>
  </mergeCells>
  <hyperlinks>
    <hyperlink ref="B2" location="Tartalom!A1" display="Back to contents page" xr:uid="{72B7B23D-016D-4232-AB0F-8D6902DD9E29}"/>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Munka38">
    <tabColor theme="9" tint="0.79998168889431442"/>
  </sheetPr>
  <dimension ref="B1:K20"/>
  <sheetViews>
    <sheetView showGridLines="0" workbookViewId="0">
      <selection activeCell="B4" sqref="B4"/>
    </sheetView>
  </sheetViews>
  <sheetFormatPr defaultRowHeight="14.5"/>
  <cols>
    <col min="1" max="2" width="4.453125" customWidth="1"/>
    <col min="3" max="3" width="33" customWidth="1"/>
    <col min="4" max="11" width="14.26953125" customWidth="1"/>
  </cols>
  <sheetData>
    <row r="1" spans="2:11" ht="12.75" customHeight="1"/>
    <row r="2" spans="2:11">
      <c r="B2" s="152" t="s">
        <v>748</v>
      </c>
      <c r="C2" s="89"/>
    </row>
    <row r="3" spans="2:11">
      <c r="B3" s="1"/>
      <c r="C3" s="1"/>
    </row>
    <row r="4" spans="2:11" ht="15.5">
      <c r="B4" s="19" t="s">
        <v>554</v>
      </c>
      <c r="C4" s="2"/>
    </row>
    <row r="5" spans="2:11" ht="2.15" customHeight="1">
      <c r="B5" s="1"/>
      <c r="C5" s="1"/>
    </row>
    <row r="6" spans="2:11" ht="2.15" customHeight="1">
      <c r="B6" s="352"/>
      <c r="C6" s="352"/>
      <c r="D6" s="352"/>
      <c r="E6" s="352"/>
    </row>
    <row r="7" spans="2:11" ht="2.15" customHeight="1">
      <c r="B7" s="3"/>
      <c r="C7" s="4"/>
    </row>
    <row r="8" spans="2:11" ht="15" thickBot="1">
      <c r="B8" s="30"/>
      <c r="C8" s="364">
        <f>+Tartalom!B3</f>
        <v>45107</v>
      </c>
      <c r="D8" s="364"/>
      <c r="E8" s="364"/>
      <c r="F8" s="364"/>
      <c r="G8" s="364"/>
      <c r="H8" s="364"/>
      <c r="I8" s="364"/>
      <c r="J8" s="364"/>
      <c r="K8" s="364"/>
    </row>
    <row r="9" spans="2:11" ht="21.75" customHeight="1" thickBot="1">
      <c r="C9" s="417" t="s">
        <v>1</v>
      </c>
      <c r="D9" s="419" t="s">
        <v>568</v>
      </c>
      <c r="E9" s="419"/>
      <c r="F9" s="419"/>
      <c r="G9" s="421"/>
      <c r="H9" s="420" t="s">
        <v>555</v>
      </c>
      <c r="I9" s="420"/>
      <c r="J9" s="420"/>
      <c r="K9" s="420"/>
    </row>
    <row r="10" spans="2:11" ht="27" customHeight="1" thickBot="1">
      <c r="C10" s="418"/>
      <c r="D10" s="419" t="s">
        <v>556</v>
      </c>
      <c r="E10" s="419"/>
      <c r="F10" s="419" t="s">
        <v>557</v>
      </c>
      <c r="G10" s="421"/>
      <c r="H10" s="419" t="s">
        <v>556</v>
      </c>
      <c r="I10" s="419"/>
      <c r="J10" s="419" t="s">
        <v>557</v>
      </c>
      <c r="K10" s="419"/>
    </row>
    <row r="11" spans="2:11" ht="23.25" customHeight="1" thickBot="1">
      <c r="C11" s="370" t="s">
        <v>513</v>
      </c>
      <c r="D11" s="57" t="s">
        <v>558</v>
      </c>
      <c r="E11" s="57" t="s">
        <v>559</v>
      </c>
      <c r="F11" s="57" t="s">
        <v>558</v>
      </c>
      <c r="G11" s="257" t="s">
        <v>559</v>
      </c>
      <c r="H11" s="57" t="s">
        <v>558</v>
      </c>
      <c r="I11" s="57" t="s">
        <v>559</v>
      </c>
      <c r="J11" s="57" t="s">
        <v>558</v>
      </c>
      <c r="K11" s="57" t="s">
        <v>559</v>
      </c>
    </row>
    <row r="12" spans="2:11">
      <c r="C12" s="198" t="s">
        <v>560</v>
      </c>
      <c r="D12" s="311">
        <v>24824.814652000001</v>
      </c>
      <c r="E12" s="311">
        <v>7814.4969160000001</v>
      </c>
      <c r="F12" s="311">
        <v>132475</v>
      </c>
      <c r="G12" s="313">
        <v>10876.36169</v>
      </c>
      <c r="H12" s="311">
        <v>0</v>
      </c>
      <c r="I12" s="311">
        <v>0</v>
      </c>
      <c r="J12" s="314">
        <v>0</v>
      </c>
      <c r="K12" s="314">
        <v>0</v>
      </c>
    </row>
    <row r="13" spans="2:11">
      <c r="C13" s="198" t="s">
        <v>561</v>
      </c>
      <c r="D13" s="311">
        <v>42833.655716000001</v>
      </c>
      <c r="E13" s="311">
        <v>91216.325612999994</v>
      </c>
      <c r="F13" s="311">
        <v>2865.9479200000001</v>
      </c>
      <c r="G13" s="313">
        <v>55216.117763000002</v>
      </c>
      <c r="H13" s="311">
        <v>0</v>
      </c>
      <c r="I13" s="311">
        <v>0</v>
      </c>
      <c r="J13" s="314">
        <v>0</v>
      </c>
      <c r="K13" s="314">
        <v>0</v>
      </c>
    </row>
    <row r="14" spans="2:11">
      <c r="C14" s="198" t="s">
        <v>562</v>
      </c>
      <c r="D14" s="311">
        <v>0</v>
      </c>
      <c r="E14" s="311">
        <v>0</v>
      </c>
      <c r="F14" s="311">
        <v>0</v>
      </c>
      <c r="G14" s="313">
        <v>0</v>
      </c>
      <c r="H14" s="311">
        <v>0</v>
      </c>
      <c r="I14" s="311">
        <v>0</v>
      </c>
      <c r="J14" s="314">
        <v>0</v>
      </c>
      <c r="K14" s="314">
        <v>0</v>
      </c>
    </row>
    <row r="15" spans="2:11">
      <c r="C15" s="198" t="s">
        <v>563</v>
      </c>
      <c r="D15" s="311">
        <v>0</v>
      </c>
      <c r="E15" s="311">
        <v>0</v>
      </c>
      <c r="F15" s="311">
        <v>0</v>
      </c>
      <c r="G15" s="313">
        <v>0</v>
      </c>
      <c r="H15" s="311">
        <v>0</v>
      </c>
      <c r="I15" s="311">
        <v>0</v>
      </c>
      <c r="J15" s="314">
        <v>0</v>
      </c>
      <c r="K15" s="314">
        <v>0</v>
      </c>
    </row>
    <row r="16" spans="2:11">
      <c r="C16" s="198" t="s">
        <v>564</v>
      </c>
      <c r="D16" s="311">
        <v>0</v>
      </c>
      <c r="E16" s="311">
        <v>0</v>
      </c>
      <c r="F16" s="311">
        <v>0</v>
      </c>
      <c r="G16" s="313">
        <v>0</v>
      </c>
      <c r="H16" s="311">
        <v>0</v>
      </c>
      <c r="I16" s="311">
        <v>0</v>
      </c>
      <c r="J16" s="314">
        <v>0</v>
      </c>
      <c r="K16" s="314">
        <v>0</v>
      </c>
    </row>
    <row r="17" spans="3:11">
      <c r="C17" s="198" t="s">
        <v>565</v>
      </c>
      <c r="D17" s="311">
        <v>0</v>
      </c>
      <c r="E17" s="311">
        <v>0</v>
      </c>
      <c r="F17" s="311">
        <v>0</v>
      </c>
      <c r="G17" s="313">
        <v>0</v>
      </c>
      <c r="H17" s="311">
        <v>0</v>
      </c>
      <c r="I17" s="311">
        <v>0</v>
      </c>
      <c r="J17" s="314">
        <v>0</v>
      </c>
      <c r="K17" s="314">
        <v>0</v>
      </c>
    </row>
    <row r="18" spans="3:11">
      <c r="C18" s="198" t="s">
        <v>566</v>
      </c>
      <c r="D18" s="311">
        <v>0</v>
      </c>
      <c r="E18" s="311">
        <v>0</v>
      </c>
      <c r="F18" s="311">
        <v>0</v>
      </c>
      <c r="G18" s="313">
        <v>0</v>
      </c>
      <c r="H18" s="311">
        <v>0</v>
      </c>
      <c r="I18" s="311">
        <v>0</v>
      </c>
      <c r="J18" s="314">
        <v>0</v>
      </c>
      <c r="K18" s="314">
        <v>0</v>
      </c>
    </row>
    <row r="19" spans="3:11">
      <c r="C19" s="198" t="s">
        <v>567</v>
      </c>
      <c r="D19" s="311">
        <v>0</v>
      </c>
      <c r="E19" s="311">
        <v>0</v>
      </c>
      <c r="F19" s="311">
        <v>0</v>
      </c>
      <c r="G19" s="313">
        <v>0</v>
      </c>
      <c r="H19" s="311">
        <v>0</v>
      </c>
      <c r="I19" s="311">
        <v>0</v>
      </c>
      <c r="J19" s="314">
        <v>0</v>
      </c>
      <c r="K19" s="314">
        <v>0</v>
      </c>
    </row>
    <row r="20" spans="3:11" ht="15" thickBot="1">
      <c r="C20" s="201" t="s">
        <v>14</v>
      </c>
      <c r="D20" s="315">
        <v>67658.470367999995</v>
      </c>
      <c r="E20" s="315">
        <v>99030.822528999997</v>
      </c>
      <c r="F20" s="315">
        <v>135340.94792000001</v>
      </c>
      <c r="G20" s="316">
        <v>66092.479453000007</v>
      </c>
      <c r="H20" s="315">
        <v>0</v>
      </c>
      <c r="I20" s="315">
        <v>0</v>
      </c>
      <c r="J20" s="317">
        <v>0</v>
      </c>
      <c r="K20" s="317">
        <v>0</v>
      </c>
    </row>
  </sheetData>
  <sheetProtection algorithmName="SHA-512" hashValue="go1khkvD6O98YUeca7yrgrehg3kD4UzhLneTM7SBcnIVgfMgV6q4jO+AXmuYiUxccveEN47wFxcSM5jh0NIgRw==" saltValue="4/c9Hcl0T9RkQamcCot0oQ=="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B343A4CC-919C-45C7-9F61-2130F5862EC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Munka39">
    <tabColor theme="9" tint="0.79998168889431442"/>
  </sheetPr>
  <dimension ref="B1:E19"/>
  <sheetViews>
    <sheetView showGridLines="0" workbookViewId="0">
      <selection activeCell="B4" sqref="B4"/>
    </sheetView>
  </sheetViews>
  <sheetFormatPr defaultRowHeight="14.5"/>
  <cols>
    <col min="1" max="2" width="4.453125" customWidth="1"/>
    <col min="3" max="3" width="54" customWidth="1"/>
    <col min="4" max="4" width="18.7265625" customWidth="1"/>
    <col min="5" max="5" width="17.54296875" customWidth="1"/>
  </cols>
  <sheetData>
    <row r="1" spans="2:5" ht="12.75" customHeight="1"/>
    <row r="2" spans="2:5">
      <c r="B2" s="152" t="s">
        <v>748</v>
      </c>
      <c r="C2" s="89"/>
    </row>
    <row r="3" spans="2:5">
      <c r="B3" s="1"/>
      <c r="C3" s="1"/>
    </row>
    <row r="4" spans="2:5" ht="15.5">
      <c r="B4" s="19" t="s">
        <v>569</v>
      </c>
      <c r="C4" s="2"/>
    </row>
    <row r="5" spans="2:5" ht="2.15" customHeight="1">
      <c r="B5" s="1"/>
      <c r="C5" s="1"/>
    </row>
    <row r="6" spans="2:5" ht="2.15" customHeight="1">
      <c r="B6" s="352"/>
      <c r="C6" s="352"/>
      <c r="D6" s="352"/>
      <c r="E6" s="352"/>
    </row>
    <row r="7" spans="2:5" ht="2.15" customHeight="1">
      <c r="B7" s="3"/>
      <c r="C7" s="4"/>
    </row>
    <row r="8" spans="2:5" ht="15" thickBot="1">
      <c r="B8" s="30"/>
      <c r="C8" s="364">
        <f>+Tartalom!B3</f>
        <v>45107</v>
      </c>
      <c r="D8" s="364"/>
      <c r="E8" s="364"/>
    </row>
    <row r="9" spans="2:5" ht="36" customHeight="1" thickBot="1">
      <c r="C9" s="204" t="s">
        <v>1</v>
      </c>
      <c r="D9" s="205" t="s">
        <v>571</v>
      </c>
      <c r="E9" s="205" t="s">
        <v>572</v>
      </c>
    </row>
    <row r="10" spans="2:5" ht="23.25" customHeight="1">
      <c r="C10" s="209" t="s">
        <v>573</v>
      </c>
      <c r="D10" s="210"/>
      <c r="E10" s="210"/>
    </row>
    <row r="11" spans="2:5">
      <c r="C11" s="208" t="s">
        <v>578</v>
      </c>
      <c r="D11" s="203">
        <v>0</v>
      </c>
      <c r="E11" s="203">
        <v>0</v>
      </c>
    </row>
    <row r="12" spans="2:5">
      <c r="C12" s="208" t="s">
        <v>574</v>
      </c>
      <c r="D12" s="203">
        <v>0</v>
      </c>
      <c r="E12" s="203">
        <v>0</v>
      </c>
    </row>
    <row r="13" spans="2:5">
      <c r="C13" s="208" t="s">
        <v>579</v>
      </c>
      <c r="D13" s="203">
        <v>0</v>
      </c>
      <c r="E13" s="203">
        <v>0</v>
      </c>
    </row>
    <row r="14" spans="2:5">
      <c r="C14" s="208" t="s">
        <v>575</v>
      </c>
      <c r="D14" s="175">
        <v>0</v>
      </c>
      <c r="E14" s="175">
        <v>0</v>
      </c>
    </row>
    <row r="15" spans="2:5">
      <c r="C15" s="208" t="s">
        <v>570</v>
      </c>
      <c r="D15" s="175">
        <v>0</v>
      </c>
      <c r="E15" s="175">
        <v>0</v>
      </c>
    </row>
    <row r="16" spans="2:5">
      <c r="C16" s="211" t="s">
        <v>576</v>
      </c>
      <c r="D16" s="212">
        <v>0</v>
      </c>
      <c r="E16" s="212">
        <v>0</v>
      </c>
    </row>
    <row r="17" spans="3:5">
      <c r="C17" s="202" t="s">
        <v>577</v>
      </c>
      <c r="D17" s="185"/>
      <c r="E17" s="185"/>
    </row>
    <row r="18" spans="3:5">
      <c r="C18" s="208" t="s">
        <v>580</v>
      </c>
      <c r="D18" s="161">
        <v>0</v>
      </c>
      <c r="E18" s="161">
        <v>0</v>
      </c>
    </row>
    <row r="19" spans="3:5" ht="15" thickBot="1">
      <c r="C19" s="213" t="s">
        <v>581</v>
      </c>
      <c r="D19" s="206">
        <v>0</v>
      </c>
      <c r="E19" s="206">
        <v>0</v>
      </c>
    </row>
  </sheetData>
  <sheetProtection algorithmName="SHA-512" hashValue="e2iauvkeXnNAcWBUQm6AgwLsFhFooTL0VneASBi8URRJldJN748Infxb8W6+JoGx075yZvZVKlirJkQSsMbJkA==" saltValue="3ffQ6BgtC+s0ja/XaRc7tA==" spinCount="100000" sheet="1" objects="1" scenarios="1"/>
  <mergeCells count="2">
    <mergeCell ref="C8:E8"/>
    <mergeCell ref="B6:E6"/>
  </mergeCells>
  <hyperlinks>
    <hyperlink ref="B2" location="Tartalom!A1" display="Back to contents page" xr:uid="{617780FE-BC79-4347-BD8E-B531565DA9D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Munka40">
    <tabColor theme="9" tint="0.79998168889431442"/>
  </sheetPr>
  <dimension ref="B1:E29"/>
  <sheetViews>
    <sheetView showGridLines="0" workbookViewId="0">
      <selection activeCell="B4" sqref="B4"/>
    </sheetView>
  </sheetViews>
  <sheetFormatPr defaultRowHeight="14.5"/>
  <cols>
    <col min="1" max="2" width="4.453125" customWidth="1"/>
    <col min="3" max="3" width="65" customWidth="1"/>
    <col min="4" max="4" width="18.7265625" customWidth="1"/>
    <col min="5" max="5" width="17.54296875" customWidth="1"/>
  </cols>
  <sheetData>
    <row r="1" spans="2:5" ht="12.75" customHeight="1"/>
    <row r="2" spans="2:5">
      <c r="B2" s="152" t="s">
        <v>748</v>
      </c>
      <c r="C2" s="89"/>
    </row>
    <row r="3" spans="2:5">
      <c r="B3" s="1"/>
      <c r="C3" s="1"/>
    </row>
    <row r="4" spans="2:5" ht="15.5">
      <c r="B4" s="19" t="s">
        <v>582</v>
      </c>
      <c r="C4" s="2"/>
    </row>
    <row r="5" spans="2:5" ht="2.15" customHeight="1">
      <c r="B5" s="1"/>
      <c r="C5" s="1"/>
    </row>
    <row r="6" spans="2:5" ht="2.15" customHeight="1">
      <c r="B6" s="352"/>
      <c r="C6" s="352"/>
      <c r="D6" s="352"/>
      <c r="E6" s="352"/>
    </row>
    <row r="7" spans="2:5" ht="2.15" customHeight="1">
      <c r="B7" s="3"/>
      <c r="C7" s="4"/>
    </row>
    <row r="8" spans="2:5" ht="15" thickBot="1">
      <c r="B8" s="30"/>
      <c r="C8" s="364">
        <f>+Tartalom!B3</f>
        <v>45107</v>
      </c>
      <c r="D8" s="364"/>
      <c r="E8" s="364"/>
    </row>
    <row r="9" spans="2:5" ht="36" customHeight="1" thickBot="1">
      <c r="C9" s="200" t="s">
        <v>1</v>
      </c>
      <c r="D9" s="199" t="s">
        <v>15</v>
      </c>
      <c r="E9" s="199" t="s">
        <v>525</v>
      </c>
    </row>
    <row r="10" spans="2:5" ht="23.25" customHeight="1">
      <c r="C10" s="202" t="s">
        <v>584</v>
      </c>
      <c r="D10" s="303"/>
      <c r="E10" s="320">
        <v>33.240324999999999</v>
      </c>
    </row>
    <row r="11" spans="2:5" ht="25.5" customHeight="1">
      <c r="C11" s="207" t="s">
        <v>585</v>
      </c>
      <c r="D11" s="161">
        <v>4372.0415869999997</v>
      </c>
      <c r="E11" s="161">
        <v>33.000324999999997</v>
      </c>
    </row>
    <row r="12" spans="2:5">
      <c r="C12" s="208" t="s">
        <v>586</v>
      </c>
      <c r="D12" s="161">
        <v>4372.0415869999997</v>
      </c>
      <c r="E12" s="161">
        <v>33.000324999999997</v>
      </c>
    </row>
    <row r="13" spans="2:5">
      <c r="C13" s="208" t="s">
        <v>587</v>
      </c>
      <c r="D13" s="161">
        <v>0</v>
      </c>
      <c r="E13" s="161">
        <v>0</v>
      </c>
    </row>
    <row r="14" spans="2:5">
      <c r="C14" s="208" t="s">
        <v>588</v>
      </c>
      <c r="D14" s="161">
        <v>0</v>
      </c>
      <c r="E14" s="161">
        <v>0</v>
      </c>
    </row>
    <row r="15" spans="2:5">
      <c r="C15" s="208" t="s">
        <v>589</v>
      </c>
      <c r="D15" s="161">
        <v>0</v>
      </c>
      <c r="E15" s="161">
        <v>0</v>
      </c>
    </row>
    <row r="16" spans="2:5">
      <c r="C16" s="207" t="s">
        <v>590</v>
      </c>
      <c r="D16" s="161">
        <v>0</v>
      </c>
      <c r="E16" s="185"/>
    </row>
    <row r="17" spans="3:5">
      <c r="C17" s="207" t="s">
        <v>591</v>
      </c>
      <c r="D17" s="161">
        <v>0</v>
      </c>
      <c r="E17" s="161">
        <v>0</v>
      </c>
    </row>
    <row r="18" spans="3:5">
      <c r="C18" s="207" t="s">
        <v>583</v>
      </c>
      <c r="D18" s="161">
        <v>0.24</v>
      </c>
      <c r="E18" s="161">
        <v>0.24</v>
      </c>
    </row>
    <row r="19" spans="3:5">
      <c r="C19" s="207" t="s">
        <v>592</v>
      </c>
      <c r="D19" s="161">
        <v>0</v>
      </c>
      <c r="E19" s="161">
        <v>0</v>
      </c>
    </row>
    <row r="20" spans="3:5" ht="25.5" customHeight="1">
      <c r="C20" s="215" t="s">
        <v>593</v>
      </c>
      <c r="D20" s="318"/>
      <c r="E20" s="319">
        <v>0</v>
      </c>
    </row>
    <row r="21" spans="3:5" ht="39" customHeight="1">
      <c r="C21" s="207" t="s">
        <v>594</v>
      </c>
      <c r="D21" s="161">
        <v>0</v>
      </c>
      <c r="E21" s="161">
        <v>0</v>
      </c>
    </row>
    <row r="22" spans="3:5">
      <c r="C22" s="208" t="s">
        <v>586</v>
      </c>
      <c r="D22" s="161">
        <v>0</v>
      </c>
      <c r="E22" s="161">
        <v>0</v>
      </c>
    </row>
    <row r="23" spans="3:5">
      <c r="C23" s="208" t="s">
        <v>587</v>
      </c>
      <c r="D23" s="161">
        <v>0</v>
      </c>
      <c r="E23" s="161">
        <v>0</v>
      </c>
    </row>
    <row r="24" spans="3:5">
      <c r="C24" s="208" t="s">
        <v>588</v>
      </c>
      <c r="D24" s="161">
        <v>0</v>
      </c>
      <c r="E24" s="161">
        <v>0</v>
      </c>
    </row>
    <row r="25" spans="3:5">
      <c r="C25" s="208" t="s">
        <v>589</v>
      </c>
      <c r="D25" s="161">
        <v>0</v>
      </c>
      <c r="E25" s="161">
        <v>0</v>
      </c>
    </row>
    <row r="26" spans="3:5">
      <c r="C26" s="207" t="s">
        <v>590</v>
      </c>
      <c r="D26" s="161">
        <v>0</v>
      </c>
      <c r="E26" s="185"/>
    </row>
    <row r="27" spans="3:5">
      <c r="C27" s="207" t="s">
        <v>591</v>
      </c>
      <c r="D27" s="161">
        <v>0</v>
      </c>
      <c r="E27" s="161">
        <v>0</v>
      </c>
    </row>
    <row r="28" spans="3:5">
      <c r="C28" s="207" t="s">
        <v>583</v>
      </c>
      <c r="D28" s="161">
        <v>0</v>
      </c>
      <c r="E28" s="161">
        <v>0</v>
      </c>
    </row>
    <row r="29" spans="3:5" ht="15" thickBot="1">
      <c r="C29" s="214" t="s">
        <v>592</v>
      </c>
      <c r="D29" s="206">
        <v>0</v>
      </c>
      <c r="E29" s="206">
        <v>0</v>
      </c>
    </row>
  </sheetData>
  <sheetProtection algorithmName="SHA-512" hashValue="dvaXbcCeWCV4x1mQ+47dUVPWsR+Ov8Krzj/qhr4icr3ordOXIUrmANwhqDINr0S2PO+PmQUYrkydqCj48CGMLA==" saltValue="Co+sHFVSK6PTXZfTCiSgFQ==" spinCount="100000" sheet="1" objects="1" scenarios="1"/>
  <mergeCells count="2">
    <mergeCell ref="B6:E6"/>
    <mergeCell ref="C8:E8"/>
  </mergeCells>
  <hyperlinks>
    <hyperlink ref="B2" location="Tartalom!A1" display="Back to contents page" xr:uid="{E9ADFFF0-3B08-4397-8309-9E1E169F674F}"/>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Munka41">
    <tabColor theme="9" tint="0.79998168889431442"/>
  </sheetPr>
  <dimension ref="B1:D21"/>
  <sheetViews>
    <sheetView showGridLines="0" workbookViewId="0">
      <selection activeCell="B4" sqref="B4"/>
    </sheetView>
  </sheetViews>
  <sheetFormatPr defaultRowHeight="14.5"/>
  <cols>
    <col min="1" max="2" width="4.453125" customWidth="1"/>
    <col min="3" max="3" width="37.1796875" customWidth="1"/>
    <col min="4" max="4" width="18.7265625" customWidth="1"/>
  </cols>
  <sheetData>
    <row r="1" spans="2:4" ht="12.75" customHeight="1"/>
    <row r="2" spans="2:4">
      <c r="B2" s="152" t="s">
        <v>748</v>
      </c>
      <c r="C2" s="89"/>
    </row>
    <row r="3" spans="2:4">
      <c r="B3" s="1"/>
      <c r="C3" s="1"/>
    </row>
    <row r="4" spans="2:4" ht="15.5">
      <c r="B4" s="19" t="s">
        <v>595</v>
      </c>
      <c r="C4" s="2"/>
    </row>
    <row r="5" spans="2:4">
      <c r="B5" s="1"/>
      <c r="C5" s="1"/>
    </row>
    <row r="6" spans="2:4" ht="40.5" customHeight="1">
      <c r="B6" s="422" t="s">
        <v>725</v>
      </c>
      <c r="C6" s="422"/>
      <c r="D6" s="422"/>
    </row>
    <row r="7" spans="2:4">
      <c r="B7" s="3"/>
      <c r="C7" s="4"/>
    </row>
    <row r="8" spans="2:4" ht="15" thickBot="1">
      <c r="B8" s="30"/>
      <c r="C8" s="364">
        <f>+Tartalom!B3</f>
        <v>45107</v>
      </c>
      <c r="D8" s="364"/>
    </row>
    <row r="9" spans="2:4">
      <c r="C9" s="410" t="s">
        <v>1</v>
      </c>
      <c r="D9" s="415" t="s">
        <v>177</v>
      </c>
    </row>
    <row r="10" spans="2:4" ht="23.25" customHeight="1" thickBot="1">
      <c r="C10" s="411"/>
      <c r="D10" s="416"/>
    </row>
    <row r="11" spans="2:4">
      <c r="C11" s="217" t="s">
        <v>603</v>
      </c>
      <c r="D11" s="321"/>
    </row>
    <row r="12" spans="2:4">
      <c r="C12" s="193" t="s">
        <v>596</v>
      </c>
      <c r="D12" s="161">
        <v>66630.482137499988</v>
      </c>
    </row>
    <row r="13" spans="2:4">
      <c r="C13" s="216" t="s">
        <v>597</v>
      </c>
      <c r="D13" s="161">
        <v>595.25734999999997</v>
      </c>
    </row>
    <row r="14" spans="2:4">
      <c r="C14" s="216" t="s">
        <v>598</v>
      </c>
      <c r="D14" s="161">
        <v>233804.01017099997</v>
      </c>
    </row>
    <row r="15" spans="2:4">
      <c r="C15" s="216" t="s">
        <v>599</v>
      </c>
      <c r="D15" s="161">
        <v>18807.2723625</v>
      </c>
    </row>
    <row r="16" spans="2:4">
      <c r="C16" s="218" t="s">
        <v>600</v>
      </c>
      <c r="D16" s="185"/>
    </row>
    <row r="17" spans="3:4">
      <c r="C17" s="216" t="s">
        <v>601</v>
      </c>
      <c r="D17" s="161">
        <v>0</v>
      </c>
    </row>
    <row r="18" spans="3:4">
      <c r="C18" s="216" t="s">
        <v>604</v>
      </c>
      <c r="D18" s="161">
        <v>5157.6982625000001</v>
      </c>
    </row>
    <row r="19" spans="3:4">
      <c r="C19" s="216" t="s">
        <v>605</v>
      </c>
      <c r="D19" s="161">
        <v>0</v>
      </c>
    </row>
    <row r="20" spans="3:4">
      <c r="C20" s="216" t="s">
        <v>602</v>
      </c>
      <c r="D20" s="161">
        <v>0</v>
      </c>
    </row>
    <row r="21" spans="3:4" ht="15" thickBot="1">
      <c r="C21" s="179" t="s">
        <v>14</v>
      </c>
      <c r="D21" s="305">
        <v>324994.72028349998</v>
      </c>
    </row>
  </sheetData>
  <sheetProtection algorithmName="SHA-512" hashValue="6GSRngiBxHiX8WUR1YOww/qP5YfEWS9BJqulk+JvmqpO7gB4XrX/s0cj1mZEAxw19Gd6JgEUDV1L0FrZQkCsaw==" saltValue="gDR3e6DI6HSjBDcVW0LdjA==" spinCount="100000" sheet="1" objects="1" scenarios="1"/>
  <mergeCells count="4">
    <mergeCell ref="B6:D6"/>
    <mergeCell ref="D9:D10"/>
    <mergeCell ref="C9:C10"/>
    <mergeCell ref="C8:D8"/>
  </mergeCells>
  <hyperlinks>
    <hyperlink ref="B2" location="Tartalom!A1" display="Back to contents page" xr:uid="{4D76781F-BDF8-467F-964B-1B81BD789A7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theme="9" tint="0.79998168889431442"/>
  </sheetPr>
  <dimension ref="B1:G22"/>
  <sheetViews>
    <sheetView showGridLines="0" workbookViewId="0">
      <selection activeCell="B4" sqref="B4"/>
    </sheetView>
  </sheetViews>
  <sheetFormatPr defaultRowHeight="14.5"/>
  <cols>
    <col min="1" max="1" width="4.453125" customWidth="1"/>
    <col min="2" max="2" width="5.54296875" customWidth="1"/>
    <col min="3" max="3" width="60.7265625" customWidth="1"/>
    <col min="6" max="6" width="17.81640625" customWidth="1"/>
  </cols>
  <sheetData>
    <row r="1" spans="2:7" ht="12.75" customHeight="1"/>
    <row r="2" spans="2:7">
      <c r="B2" s="152" t="s">
        <v>748</v>
      </c>
      <c r="C2" s="89"/>
      <c r="D2" s="89"/>
      <c r="E2" s="89"/>
      <c r="F2" s="89"/>
    </row>
    <row r="3" spans="2:7">
      <c r="B3" s="1"/>
      <c r="C3" s="1"/>
      <c r="D3" s="1"/>
      <c r="E3" s="1"/>
      <c r="F3" s="1"/>
    </row>
    <row r="4" spans="2:7" ht="15.5">
      <c r="B4" s="19" t="s">
        <v>2</v>
      </c>
      <c r="C4" s="2"/>
      <c r="D4" s="2"/>
      <c r="E4" s="2"/>
      <c r="F4" s="2"/>
    </row>
    <row r="5" spans="2:7">
      <c r="B5" s="1"/>
      <c r="C5" s="1"/>
      <c r="D5" s="1"/>
      <c r="E5" s="1"/>
      <c r="F5" s="1"/>
    </row>
    <row r="6" spans="2:7" ht="46.5" customHeight="1">
      <c r="B6" s="357" t="s">
        <v>749</v>
      </c>
      <c r="C6" s="357"/>
      <c r="D6" s="357"/>
      <c r="E6" s="357"/>
      <c r="F6" s="357"/>
      <c r="G6" s="1"/>
    </row>
    <row r="7" spans="2:7">
      <c r="C7" s="3"/>
      <c r="D7" s="3"/>
      <c r="E7" s="4"/>
      <c r="F7" s="5"/>
      <c r="G7" s="6"/>
    </row>
    <row r="8" spans="2:7" ht="15" thickBot="1"/>
    <row r="9" spans="2:7" ht="21.5" thickBot="1">
      <c r="B9" s="90"/>
      <c r="C9" s="354" t="s">
        <v>1</v>
      </c>
      <c r="D9" s="356" t="s">
        <v>3</v>
      </c>
      <c r="E9" s="356"/>
      <c r="F9" s="22" t="s">
        <v>4</v>
      </c>
    </row>
    <row r="10" spans="2:7" ht="15" thickBot="1">
      <c r="B10" s="43"/>
      <c r="C10" s="355"/>
      <c r="D10" s="23">
        <f>+Tartalom!B3</f>
        <v>45107</v>
      </c>
      <c r="E10" s="23">
        <f>+EOMONTH(D10,-12)</f>
        <v>44742</v>
      </c>
      <c r="F10" s="23">
        <f>+Tartalom!B3</f>
        <v>45107</v>
      </c>
    </row>
    <row r="11" spans="2:7">
      <c r="B11" s="91">
        <v>1</v>
      </c>
      <c r="C11" s="24" t="s">
        <v>5</v>
      </c>
      <c r="D11" s="25">
        <v>20197626.113448545</v>
      </c>
      <c r="E11" s="25">
        <v>17596004.530897997</v>
      </c>
      <c r="F11" s="54">
        <f>D11*8%</f>
        <v>1615810.0890758836</v>
      </c>
    </row>
    <row r="12" spans="2:7">
      <c r="B12" s="92">
        <v>2</v>
      </c>
      <c r="C12" s="14" t="s">
        <v>716</v>
      </c>
      <c r="D12" s="11">
        <v>20197626.113448545</v>
      </c>
      <c r="E12" s="11">
        <v>17596004.530897997</v>
      </c>
      <c r="F12" s="47">
        <f t="shared" ref="F12:F21" si="0">D12*8%</f>
        <v>1615810.0890758836</v>
      </c>
    </row>
    <row r="13" spans="2:7">
      <c r="B13" s="92">
        <v>6</v>
      </c>
      <c r="C13" s="24" t="s">
        <v>7</v>
      </c>
      <c r="D13" s="25">
        <f>D14+D15</f>
        <v>279857.625</v>
      </c>
      <c r="E13" s="25">
        <v>284518.37947099999</v>
      </c>
      <c r="F13" s="54">
        <f t="shared" si="0"/>
        <v>22388.61</v>
      </c>
    </row>
    <row r="14" spans="2:7">
      <c r="B14" s="92">
        <v>7</v>
      </c>
      <c r="C14" s="14" t="s">
        <v>8</v>
      </c>
      <c r="D14" s="11">
        <v>247234.49999999997</v>
      </c>
      <c r="E14" s="11">
        <v>264876.95660799998</v>
      </c>
      <c r="F14" s="47">
        <f t="shared" si="0"/>
        <v>19778.759999999998</v>
      </c>
    </row>
    <row r="15" spans="2:7">
      <c r="B15" s="92" t="s">
        <v>326</v>
      </c>
      <c r="C15" s="14" t="s">
        <v>9</v>
      </c>
      <c r="D15" s="11">
        <v>32623.125</v>
      </c>
      <c r="E15" s="11">
        <v>19641.422863</v>
      </c>
      <c r="F15" s="47">
        <f t="shared" si="0"/>
        <v>2609.85</v>
      </c>
    </row>
    <row r="16" spans="2:7">
      <c r="B16" s="92">
        <v>20</v>
      </c>
      <c r="C16" s="24" t="s">
        <v>10</v>
      </c>
      <c r="D16" s="25">
        <v>324994.72028349998</v>
      </c>
      <c r="E16" s="25">
        <v>294379.02998799999</v>
      </c>
      <c r="F16" s="54">
        <f t="shared" si="0"/>
        <v>25999.577622679997</v>
      </c>
    </row>
    <row r="17" spans="2:6">
      <c r="B17" s="92">
        <v>21</v>
      </c>
      <c r="C17" s="14" t="s">
        <v>6</v>
      </c>
      <c r="D17" s="11">
        <v>324994.72028349998</v>
      </c>
      <c r="E17" s="11">
        <v>294379.02998799999</v>
      </c>
      <c r="F17" s="47">
        <f t="shared" si="0"/>
        <v>25999.577622679997</v>
      </c>
    </row>
    <row r="18" spans="2:6">
      <c r="B18" s="92">
        <v>23</v>
      </c>
      <c r="C18" s="24" t="s">
        <v>11</v>
      </c>
      <c r="D18" s="25">
        <v>1911121.4654880001</v>
      </c>
      <c r="E18" s="25">
        <v>1597244.21105</v>
      </c>
      <c r="F18" s="54">
        <f t="shared" si="0"/>
        <v>152889.71723904001</v>
      </c>
    </row>
    <row r="19" spans="2:6">
      <c r="B19" s="92" t="s">
        <v>327</v>
      </c>
      <c r="C19" s="14" t="s">
        <v>12</v>
      </c>
      <c r="D19" s="11">
        <v>986863.20748800004</v>
      </c>
      <c r="E19" s="11">
        <v>581385.69975000003</v>
      </c>
      <c r="F19" s="47">
        <f t="shared" si="0"/>
        <v>78949.056599040006</v>
      </c>
    </row>
    <row r="20" spans="2:6">
      <c r="B20" s="87" t="s">
        <v>328</v>
      </c>
      <c r="C20" s="14" t="s">
        <v>13</v>
      </c>
      <c r="D20" s="11">
        <v>924258.25800000003</v>
      </c>
      <c r="E20" s="11">
        <v>1015858.5113</v>
      </c>
      <c r="F20" s="47">
        <f t="shared" si="0"/>
        <v>73940.660640000002</v>
      </c>
    </row>
    <row r="21" spans="2:6" ht="15" thickBot="1">
      <c r="B21" s="93">
        <v>29</v>
      </c>
      <c r="C21" s="26" t="s">
        <v>14</v>
      </c>
      <c r="D21" s="27">
        <v>22713599.887464002</v>
      </c>
      <c r="E21" s="27">
        <v>19772146.151406996</v>
      </c>
      <c r="F21" s="51">
        <f t="shared" si="0"/>
        <v>1817087.9909971203</v>
      </c>
    </row>
    <row r="22" spans="2:6" ht="22.5" customHeight="1">
      <c r="B22" s="357" t="s">
        <v>717</v>
      </c>
      <c r="C22" s="357"/>
      <c r="D22" s="357"/>
      <c r="E22" s="357"/>
      <c r="F22" s="357"/>
    </row>
  </sheetData>
  <sheetProtection algorithmName="SHA-512" hashValue="1x/KbYVGacL7aG3AXkYFD2P2HR1P2RM4iYeAZ6TJlgUZLuXIqWESIkEcsEf35I06AUW1OXeFcjjRX9sXBlUlcg==" saltValue="lRVAoivbuZfDQSkxz7EIKg==" spinCount="100000" sheet="1" objects="1" scenarios="1"/>
  <mergeCells count="4">
    <mergeCell ref="C9:C10"/>
    <mergeCell ref="D9:E9"/>
    <mergeCell ref="B22:F22"/>
    <mergeCell ref="B6:F6"/>
  </mergeCells>
  <hyperlinks>
    <hyperlink ref="B2" location="Tartalom!A1" display="Back to contents page" xr:uid="{C1F15DF5-1F7B-40C7-8080-5AE458EE917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8">
    <tabColor theme="9" tint="0.79998168889431442"/>
  </sheetPr>
  <dimension ref="B1:L118"/>
  <sheetViews>
    <sheetView showGridLines="0" workbookViewId="0">
      <selection activeCell="B4" sqref="B4"/>
    </sheetView>
  </sheetViews>
  <sheetFormatPr defaultRowHeight="14.5"/>
  <cols>
    <col min="1" max="1" width="4.453125" customWidth="1"/>
    <col min="2" max="2" width="6.7265625" customWidth="1"/>
    <col min="3" max="3" width="62.54296875" customWidth="1"/>
    <col min="4" max="4" width="13.7265625" customWidth="1"/>
    <col min="5" max="5" width="27.26953125" customWidth="1"/>
    <col min="9" max="9" width="11.453125" bestFit="1" customWidth="1"/>
  </cols>
  <sheetData>
    <row r="1" spans="2:12" ht="12.75" customHeight="1"/>
    <row r="2" spans="2:12">
      <c r="B2" s="152" t="s">
        <v>748</v>
      </c>
      <c r="C2" s="89"/>
      <c r="D2" s="89"/>
    </row>
    <row r="3" spans="2:12">
      <c r="B3" s="1"/>
      <c r="C3" s="1"/>
      <c r="D3" s="1"/>
      <c r="K3" s="265"/>
    </row>
    <row r="4" spans="2:12" ht="15.5">
      <c r="B4" s="19" t="s">
        <v>40</v>
      </c>
      <c r="C4" s="2"/>
      <c r="D4" s="2"/>
      <c r="K4" s="265"/>
    </row>
    <row r="5" spans="2:12">
      <c r="B5" s="1"/>
      <c r="C5" s="1"/>
      <c r="D5" s="1"/>
      <c r="K5" s="265"/>
    </row>
    <row r="6" spans="2:12" ht="145.5" customHeight="1">
      <c r="B6" s="358" t="s">
        <v>753</v>
      </c>
      <c r="C6" s="358"/>
      <c r="D6" s="358"/>
      <c r="E6" s="358"/>
      <c r="F6" s="358"/>
      <c r="G6" s="358"/>
      <c r="K6" s="265"/>
    </row>
    <row r="7" spans="2:12" s="265" customFormat="1" ht="26.25" customHeight="1">
      <c r="B7" s="359" t="s">
        <v>754</v>
      </c>
      <c r="C7" s="359"/>
      <c r="D7" s="359"/>
      <c r="E7" s="359"/>
      <c r="F7" s="359"/>
      <c r="G7" s="359"/>
    </row>
    <row r="8" spans="2:12">
      <c r="B8" s="3"/>
      <c r="C8" s="4"/>
      <c r="D8" s="4"/>
    </row>
    <row r="9" spans="2:12" ht="15" thickBot="1">
      <c r="B9" s="30"/>
      <c r="C9" s="364">
        <f>+Tartalom!B3</f>
        <v>45107</v>
      </c>
      <c r="D9" s="364"/>
      <c r="E9" s="364"/>
      <c r="L9" s="265"/>
    </row>
    <row r="10" spans="2:12" ht="45" customHeight="1" thickBot="1">
      <c r="B10" s="361" t="s">
        <v>1</v>
      </c>
      <c r="C10" s="361"/>
      <c r="D10" s="361"/>
      <c r="E10" s="7" t="s">
        <v>64</v>
      </c>
    </row>
    <row r="11" spans="2:12">
      <c r="B11" s="362" t="s">
        <v>63</v>
      </c>
      <c r="C11" s="362"/>
      <c r="D11" s="362"/>
      <c r="E11" s="362"/>
    </row>
    <row r="12" spans="2:12">
      <c r="B12" s="87">
        <v>1</v>
      </c>
      <c r="C12" s="34" t="s">
        <v>41</v>
      </c>
      <c r="D12" s="47">
        <v>28000.001000000004</v>
      </c>
      <c r="E12" s="45" t="s">
        <v>69</v>
      </c>
    </row>
    <row r="13" spans="2:12">
      <c r="B13" s="87"/>
      <c r="C13" s="14" t="s">
        <v>42</v>
      </c>
      <c r="D13" s="47">
        <v>28000.001000000004</v>
      </c>
      <c r="E13" s="45"/>
    </row>
    <row r="14" spans="2:12">
      <c r="B14" s="87">
        <v>2</v>
      </c>
      <c r="C14" s="34" t="s">
        <v>65</v>
      </c>
      <c r="D14" s="47">
        <v>3552338.9139429624</v>
      </c>
      <c r="E14" s="45"/>
    </row>
    <row r="15" spans="2:12">
      <c r="B15" s="87">
        <v>3</v>
      </c>
      <c r="C15" s="34" t="s">
        <v>43</v>
      </c>
      <c r="D15" s="47">
        <v>54395.977728999977</v>
      </c>
      <c r="E15" s="45"/>
    </row>
    <row r="16" spans="2:12">
      <c r="B16" s="87" t="s">
        <v>344</v>
      </c>
      <c r="C16" s="46" t="s">
        <v>44</v>
      </c>
      <c r="D16" s="47">
        <v>0</v>
      </c>
      <c r="E16" s="45"/>
    </row>
    <row r="17" spans="2:5" ht="34.5" customHeight="1">
      <c r="B17" s="87">
        <v>4</v>
      </c>
      <c r="C17" s="34" t="s">
        <v>66</v>
      </c>
      <c r="D17" s="47">
        <v>0</v>
      </c>
      <c r="E17" s="45"/>
    </row>
    <row r="18" spans="2:5" ht="23.25" customHeight="1">
      <c r="B18" s="87">
        <v>5</v>
      </c>
      <c r="C18" s="34" t="s">
        <v>67</v>
      </c>
      <c r="D18" s="47">
        <v>32492.501255115338</v>
      </c>
      <c r="E18" s="45"/>
    </row>
    <row r="19" spans="2:5" ht="24.75" customHeight="1">
      <c r="B19" s="87" t="s">
        <v>345</v>
      </c>
      <c r="C19" s="46" t="s">
        <v>45</v>
      </c>
      <c r="D19" s="47">
        <v>0</v>
      </c>
      <c r="E19" s="45"/>
    </row>
    <row r="20" spans="2:5">
      <c r="B20" s="101">
        <v>6</v>
      </c>
      <c r="C20" s="67" t="s">
        <v>46</v>
      </c>
      <c r="D20" s="77">
        <v>3667227.3939270782</v>
      </c>
      <c r="E20" s="68"/>
    </row>
    <row r="21" spans="2:5">
      <c r="B21" s="362" t="s">
        <v>68</v>
      </c>
      <c r="C21" s="362"/>
      <c r="D21" s="362"/>
      <c r="E21" s="362"/>
    </row>
    <row r="22" spans="2:5">
      <c r="B22" s="87">
        <v>7</v>
      </c>
      <c r="C22" s="34" t="s">
        <v>47</v>
      </c>
      <c r="D22" s="47">
        <v>-4021.8890390810002</v>
      </c>
      <c r="E22" s="45"/>
    </row>
    <row r="23" spans="2:5">
      <c r="B23" s="87">
        <v>8</v>
      </c>
      <c r="C23" s="34" t="s">
        <v>48</v>
      </c>
      <c r="D23" s="47">
        <v>-167170.937597471</v>
      </c>
      <c r="E23" s="45" t="s">
        <v>70</v>
      </c>
    </row>
    <row r="24" spans="2:5" ht="48" customHeight="1">
      <c r="B24" s="87">
        <v>10</v>
      </c>
      <c r="C24" s="34" t="s">
        <v>71</v>
      </c>
      <c r="D24" s="47">
        <v>-39560.723894000002</v>
      </c>
      <c r="E24" s="45"/>
    </row>
    <row r="25" spans="2:5" ht="36" customHeight="1">
      <c r="B25" s="87">
        <v>11</v>
      </c>
      <c r="C25" s="34" t="s">
        <v>72</v>
      </c>
      <c r="D25" s="47">
        <v>0</v>
      </c>
      <c r="E25" s="45"/>
    </row>
    <row r="26" spans="2:5">
      <c r="B26" s="87">
        <v>12</v>
      </c>
      <c r="C26" s="34" t="s">
        <v>49</v>
      </c>
      <c r="D26" s="47">
        <v>0</v>
      </c>
      <c r="E26" s="45"/>
    </row>
    <row r="27" spans="2:5">
      <c r="B27" s="87">
        <v>13</v>
      </c>
      <c r="C27" s="34" t="s">
        <v>73</v>
      </c>
      <c r="D27" s="47">
        <v>0</v>
      </c>
      <c r="E27" s="45"/>
    </row>
    <row r="28" spans="2:5" ht="20">
      <c r="B28" s="87">
        <v>14</v>
      </c>
      <c r="C28" s="34" t="s">
        <v>50</v>
      </c>
      <c r="D28" s="47">
        <v>0</v>
      </c>
      <c r="E28" s="45"/>
    </row>
    <row r="29" spans="2:5">
      <c r="B29" s="87">
        <v>15</v>
      </c>
      <c r="C29" s="34" t="s">
        <v>74</v>
      </c>
      <c r="D29" s="47">
        <v>0</v>
      </c>
      <c r="E29" s="45"/>
    </row>
    <row r="30" spans="2:5" ht="22.5" customHeight="1">
      <c r="B30" s="87">
        <v>16</v>
      </c>
      <c r="C30" s="34" t="s">
        <v>75</v>
      </c>
      <c r="D30" s="47">
        <v>-15000</v>
      </c>
      <c r="E30" s="45"/>
    </row>
    <row r="31" spans="2:5" ht="47.25" customHeight="1">
      <c r="B31" s="87">
        <v>17</v>
      </c>
      <c r="C31" s="34" t="s">
        <v>76</v>
      </c>
      <c r="D31" s="47">
        <v>0</v>
      </c>
      <c r="E31" s="45"/>
    </row>
    <row r="32" spans="2:5" ht="57" customHeight="1">
      <c r="B32" s="87">
        <v>18</v>
      </c>
      <c r="C32" s="34" t="s">
        <v>77</v>
      </c>
      <c r="D32" s="47">
        <v>0</v>
      </c>
      <c r="E32" s="45"/>
    </row>
    <row r="33" spans="2:5" ht="57" customHeight="1">
      <c r="B33" s="87">
        <v>19</v>
      </c>
      <c r="C33" s="34" t="s">
        <v>78</v>
      </c>
      <c r="D33" s="47">
        <v>0</v>
      </c>
      <c r="E33" s="45"/>
    </row>
    <row r="34" spans="2:5" ht="20">
      <c r="B34" s="87" t="s">
        <v>316</v>
      </c>
      <c r="C34" s="46" t="s">
        <v>51</v>
      </c>
      <c r="D34" s="47">
        <v>0</v>
      </c>
      <c r="E34" s="45"/>
    </row>
    <row r="35" spans="2:5" ht="22.5" customHeight="1">
      <c r="B35" s="87" t="s">
        <v>318</v>
      </c>
      <c r="C35" s="14" t="s">
        <v>79</v>
      </c>
      <c r="D35" s="47">
        <v>0</v>
      </c>
      <c r="E35" s="45"/>
    </row>
    <row r="36" spans="2:5">
      <c r="B36" s="87" t="s">
        <v>320</v>
      </c>
      <c r="C36" s="14" t="s">
        <v>52</v>
      </c>
      <c r="D36" s="47">
        <v>0</v>
      </c>
      <c r="E36" s="45"/>
    </row>
    <row r="37" spans="2:5">
      <c r="B37" s="87" t="s">
        <v>346</v>
      </c>
      <c r="C37" s="14" t="s">
        <v>53</v>
      </c>
      <c r="D37" s="47">
        <v>0</v>
      </c>
      <c r="E37" s="45"/>
    </row>
    <row r="38" spans="2:5" ht="45" customHeight="1">
      <c r="B38" s="87">
        <v>21</v>
      </c>
      <c r="C38" s="34" t="s">
        <v>80</v>
      </c>
      <c r="D38" s="47">
        <v>0</v>
      </c>
      <c r="E38" s="45"/>
    </row>
    <row r="39" spans="2:5">
      <c r="B39" s="87">
        <v>22</v>
      </c>
      <c r="C39" s="34" t="s">
        <v>81</v>
      </c>
      <c r="D39" s="47">
        <v>0</v>
      </c>
      <c r="E39" s="45"/>
    </row>
    <row r="40" spans="2:5" ht="48" customHeight="1">
      <c r="B40" s="87">
        <v>23</v>
      </c>
      <c r="C40" s="14" t="s">
        <v>82</v>
      </c>
      <c r="D40" s="47">
        <v>0</v>
      </c>
      <c r="E40" s="45"/>
    </row>
    <row r="41" spans="2:5">
      <c r="B41" s="87">
        <v>25</v>
      </c>
      <c r="C41" s="14" t="s">
        <v>54</v>
      </c>
      <c r="D41" s="47">
        <v>0</v>
      </c>
      <c r="E41" s="45"/>
    </row>
    <row r="42" spans="2:5">
      <c r="B42" s="87" t="s">
        <v>347</v>
      </c>
      <c r="C42" s="46" t="s">
        <v>56</v>
      </c>
      <c r="D42" s="47">
        <v>0</v>
      </c>
      <c r="E42" s="45"/>
    </row>
    <row r="43" spans="2:5" ht="51" customHeight="1">
      <c r="B43" s="87" t="s">
        <v>348</v>
      </c>
      <c r="C43" s="46" t="s">
        <v>83</v>
      </c>
      <c r="D43" s="47">
        <v>0</v>
      </c>
      <c r="E43" s="45"/>
    </row>
    <row r="44" spans="2:5" ht="24" customHeight="1">
      <c r="B44" s="87">
        <v>27</v>
      </c>
      <c r="C44" s="34" t="s">
        <v>84</v>
      </c>
      <c r="D44" s="47">
        <v>0</v>
      </c>
      <c r="E44" s="45"/>
    </row>
    <row r="45" spans="2:5">
      <c r="B45" s="87" t="s">
        <v>349</v>
      </c>
      <c r="C45" s="46" t="s">
        <v>85</v>
      </c>
      <c r="D45" s="47">
        <v>110010.94687341919</v>
      </c>
      <c r="E45" s="45"/>
    </row>
    <row r="46" spans="2:5">
      <c r="B46" s="87">
        <v>28</v>
      </c>
      <c r="C46" s="52" t="s">
        <v>86</v>
      </c>
      <c r="D46" s="54">
        <v>-115742.6036571328</v>
      </c>
      <c r="E46" s="55"/>
    </row>
    <row r="47" spans="2:5">
      <c r="B47" s="101">
        <v>29</v>
      </c>
      <c r="C47" s="69" t="s">
        <v>87</v>
      </c>
      <c r="D47" s="77">
        <v>3551484.7902699453</v>
      </c>
      <c r="E47" s="68"/>
    </row>
    <row r="48" spans="2:5">
      <c r="B48" s="362" t="s">
        <v>88</v>
      </c>
      <c r="C48" s="362"/>
      <c r="D48" s="362"/>
      <c r="E48" s="362"/>
    </row>
    <row r="49" spans="2:5">
      <c r="B49" s="87">
        <v>30</v>
      </c>
      <c r="C49" s="46" t="s">
        <v>41</v>
      </c>
      <c r="D49" s="47">
        <v>0</v>
      </c>
      <c r="E49" s="45" t="s">
        <v>89</v>
      </c>
    </row>
    <row r="50" spans="2:5">
      <c r="B50" s="87">
        <v>31</v>
      </c>
      <c r="C50" s="14" t="s">
        <v>90</v>
      </c>
      <c r="D50" s="47">
        <v>0</v>
      </c>
      <c r="E50" s="45"/>
    </row>
    <row r="51" spans="2:5">
      <c r="B51" s="87">
        <v>32</v>
      </c>
      <c r="C51" s="14" t="s">
        <v>91</v>
      </c>
      <c r="D51" s="47">
        <v>0</v>
      </c>
      <c r="E51" s="45"/>
    </row>
    <row r="52" spans="2:5" ht="25.5" customHeight="1">
      <c r="B52" s="87">
        <v>33</v>
      </c>
      <c r="C52" s="46" t="s">
        <v>92</v>
      </c>
      <c r="D52" s="47">
        <v>0</v>
      </c>
      <c r="E52" s="45"/>
    </row>
    <row r="53" spans="2:5" ht="22.5" customHeight="1">
      <c r="B53" s="87" t="s">
        <v>350</v>
      </c>
      <c r="C53" s="46" t="s">
        <v>93</v>
      </c>
      <c r="D53" s="47">
        <v>0</v>
      </c>
      <c r="E53" s="45"/>
    </row>
    <row r="54" spans="2:5" ht="24" customHeight="1">
      <c r="B54" s="87" t="s">
        <v>351</v>
      </c>
      <c r="C54" s="46" t="s">
        <v>94</v>
      </c>
      <c r="D54" s="47">
        <v>0</v>
      </c>
      <c r="E54" s="45"/>
    </row>
    <row r="55" spans="2:5" ht="36.75" customHeight="1">
      <c r="B55" s="87">
        <v>34</v>
      </c>
      <c r="C55" s="46" t="s">
        <v>95</v>
      </c>
      <c r="D55" s="47">
        <v>0</v>
      </c>
      <c r="E55" s="45"/>
    </row>
    <row r="56" spans="2:5">
      <c r="B56" s="87">
        <v>35</v>
      </c>
      <c r="C56" s="14" t="s">
        <v>58</v>
      </c>
      <c r="D56" s="47">
        <v>0</v>
      </c>
      <c r="E56" s="45"/>
    </row>
    <row r="57" spans="2:5">
      <c r="B57" s="101">
        <v>36</v>
      </c>
      <c r="C57" s="69" t="s">
        <v>96</v>
      </c>
      <c r="D57" s="77">
        <v>0</v>
      </c>
      <c r="E57" s="68"/>
    </row>
    <row r="58" spans="2:5">
      <c r="B58" s="362" t="s">
        <v>97</v>
      </c>
      <c r="C58" s="362"/>
      <c r="D58" s="362"/>
      <c r="E58" s="362"/>
    </row>
    <row r="59" spans="2:5" ht="21.75" customHeight="1">
      <c r="B59" s="87">
        <v>37</v>
      </c>
      <c r="C59" s="46" t="s">
        <v>98</v>
      </c>
      <c r="D59" s="47">
        <v>0</v>
      </c>
      <c r="E59" s="45"/>
    </row>
    <row r="60" spans="2:5" ht="50.25" customHeight="1">
      <c r="B60" s="87">
        <v>38</v>
      </c>
      <c r="C60" s="46" t="s">
        <v>99</v>
      </c>
      <c r="D60" s="47">
        <v>0</v>
      </c>
      <c r="E60" s="45"/>
    </row>
    <row r="61" spans="2:5" ht="58.5" customHeight="1">
      <c r="B61" s="87">
        <v>39</v>
      </c>
      <c r="C61" s="46" t="s">
        <v>100</v>
      </c>
      <c r="D61" s="47">
        <v>0</v>
      </c>
      <c r="E61" s="45"/>
    </row>
    <row r="62" spans="2:5" ht="50.25" customHeight="1">
      <c r="B62" s="87">
        <v>40</v>
      </c>
      <c r="C62" s="46" t="s">
        <v>101</v>
      </c>
      <c r="D62" s="47">
        <v>0</v>
      </c>
      <c r="E62" s="45"/>
    </row>
    <row r="63" spans="2:5" ht="26.25" customHeight="1">
      <c r="B63" s="87">
        <v>42</v>
      </c>
      <c r="C63" s="34" t="s">
        <v>102</v>
      </c>
      <c r="D63" s="47">
        <v>0</v>
      </c>
      <c r="E63" s="45"/>
    </row>
    <row r="64" spans="2:5">
      <c r="B64" s="87" t="s">
        <v>352</v>
      </c>
      <c r="C64" s="34" t="s">
        <v>103</v>
      </c>
      <c r="D64" s="47">
        <v>0</v>
      </c>
      <c r="E64" s="45"/>
    </row>
    <row r="65" spans="2:5">
      <c r="B65" s="87">
        <v>43</v>
      </c>
      <c r="C65" s="52" t="s">
        <v>104</v>
      </c>
      <c r="D65" s="54">
        <v>0</v>
      </c>
      <c r="E65" s="55"/>
    </row>
    <row r="66" spans="2:5">
      <c r="B66" s="87">
        <v>44</v>
      </c>
      <c r="C66" s="52" t="s">
        <v>105</v>
      </c>
      <c r="D66" s="54">
        <v>0</v>
      </c>
      <c r="E66" s="55"/>
    </row>
    <row r="67" spans="2:5">
      <c r="B67" s="101">
        <v>45</v>
      </c>
      <c r="C67" s="70" t="s">
        <v>106</v>
      </c>
      <c r="D67" s="251">
        <v>3551484.7902699453</v>
      </c>
      <c r="E67" s="71"/>
    </row>
    <row r="68" spans="2:5">
      <c r="B68" s="363" t="s">
        <v>107</v>
      </c>
      <c r="C68" s="363"/>
      <c r="D68" s="363"/>
      <c r="E68" s="363"/>
    </row>
    <row r="69" spans="2:5">
      <c r="B69" s="87">
        <v>46</v>
      </c>
      <c r="C69" s="46" t="s">
        <v>41</v>
      </c>
      <c r="D69" s="47">
        <v>415480.23187765025</v>
      </c>
      <c r="E69" s="45"/>
    </row>
    <row r="70" spans="2:5" ht="38.25" customHeight="1">
      <c r="B70" s="87">
        <v>47</v>
      </c>
      <c r="C70" s="46" t="s">
        <v>108</v>
      </c>
      <c r="D70" s="47">
        <v>0</v>
      </c>
      <c r="E70" s="45"/>
    </row>
    <row r="71" spans="2:5" ht="25.5" customHeight="1">
      <c r="B71" s="87" t="s">
        <v>353</v>
      </c>
      <c r="C71" s="46" t="s">
        <v>109</v>
      </c>
      <c r="D71" s="47">
        <v>0</v>
      </c>
      <c r="E71" s="45"/>
    </row>
    <row r="72" spans="2:5" ht="24" customHeight="1">
      <c r="B72" s="87" t="s">
        <v>354</v>
      </c>
      <c r="C72" s="46" t="s">
        <v>110</v>
      </c>
      <c r="D72" s="47">
        <v>177621.18252234976</v>
      </c>
      <c r="E72" s="297"/>
    </row>
    <row r="73" spans="2:5" ht="44.25" customHeight="1">
      <c r="B73" s="87">
        <v>48</v>
      </c>
      <c r="C73" s="46" t="s">
        <v>111</v>
      </c>
      <c r="D73" s="47">
        <v>28152.964714972844</v>
      </c>
      <c r="E73" s="45"/>
    </row>
    <row r="74" spans="2:5">
      <c r="B74" s="87">
        <v>49</v>
      </c>
      <c r="C74" s="14" t="s">
        <v>58</v>
      </c>
      <c r="D74" s="47">
        <v>0</v>
      </c>
      <c r="E74" s="45"/>
    </row>
    <row r="75" spans="2:5">
      <c r="B75" s="87">
        <v>50</v>
      </c>
      <c r="C75" s="46" t="s">
        <v>59</v>
      </c>
      <c r="D75" s="47">
        <v>0</v>
      </c>
      <c r="E75" s="45"/>
    </row>
    <row r="76" spans="2:5">
      <c r="B76" s="101">
        <v>51</v>
      </c>
      <c r="C76" s="69" t="s">
        <v>112</v>
      </c>
      <c r="D76" s="77">
        <v>621254.37911497289</v>
      </c>
      <c r="E76" s="72"/>
    </row>
    <row r="77" spans="2:5">
      <c r="B77" s="362" t="s">
        <v>113</v>
      </c>
      <c r="C77" s="362"/>
      <c r="D77" s="362"/>
      <c r="E77" s="362"/>
    </row>
    <row r="78" spans="2:5" ht="22.5" customHeight="1">
      <c r="B78" s="97">
        <v>52</v>
      </c>
      <c r="C78" s="46" t="s">
        <v>114</v>
      </c>
      <c r="D78" s="47">
        <v>-96231.451082446001</v>
      </c>
      <c r="E78" s="45"/>
    </row>
    <row r="79" spans="2:5" ht="59.25" customHeight="1">
      <c r="B79" s="97">
        <v>53</v>
      </c>
      <c r="C79" s="46" t="s">
        <v>115</v>
      </c>
      <c r="D79" s="47">
        <v>0</v>
      </c>
      <c r="E79" s="45"/>
    </row>
    <row r="80" spans="2:5" ht="55.5" customHeight="1">
      <c r="B80" s="97">
        <v>54</v>
      </c>
      <c r="C80" s="46" t="s">
        <v>116</v>
      </c>
      <c r="D80" s="47">
        <v>0</v>
      </c>
      <c r="E80" s="45"/>
    </row>
    <row r="81" spans="2:5" ht="51.75" customHeight="1">
      <c r="B81" s="97">
        <v>55</v>
      </c>
      <c r="C81" s="46" t="s">
        <v>117</v>
      </c>
      <c r="D81" s="47">
        <v>0</v>
      </c>
      <c r="E81" s="45"/>
    </row>
    <row r="82" spans="2:5" ht="30">
      <c r="B82" s="97" t="s">
        <v>355</v>
      </c>
      <c r="C82" s="34" t="s">
        <v>118</v>
      </c>
      <c r="D82" s="44">
        <v>0</v>
      </c>
      <c r="E82" s="45"/>
    </row>
    <row r="83" spans="2:5">
      <c r="B83" s="97" t="s">
        <v>356</v>
      </c>
      <c r="C83" s="34" t="s">
        <v>119</v>
      </c>
      <c r="D83" s="44">
        <v>0</v>
      </c>
      <c r="E83" s="45"/>
    </row>
    <row r="84" spans="2:5">
      <c r="B84" s="97">
        <v>57</v>
      </c>
      <c r="C84" s="52" t="s">
        <v>120</v>
      </c>
      <c r="D84" s="54">
        <v>-96231.451082446001</v>
      </c>
      <c r="E84" s="45"/>
    </row>
    <row r="85" spans="2:5">
      <c r="B85" s="97">
        <v>58</v>
      </c>
      <c r="C85" s="52" t="s">
        <v>121</v>
      </c>
      <c r="D85" s="54">
        <v>525022.92803252686</v>
      </c>
      <c r="E85" s="45"/>
    </row>
    <row r="86" spans="2:5">
      <c r="B86" s="97">
        <v>59</v>
      </c>
      <c r="C86" s="52" t="s">
        <v>122</v>
      </c>
      <c r="D86" s="54">
        <v>4076507.7183024725</v>
      </c>
      <c r="E86" s="45"/>
    </row>
    <row r="87" spans="2:5">
      <c r="B87" s="97">
        <v>60</v>
      </c>
      <c r="C87" s="69" t="s">
        <v>123</v>
      </c>
      <c r="D87" s="77">
        <v>22713599.953939021</v>
      </c>
      <c r="E87" s="72"/>
    </row>
    <row r="88" spans="2:5">
      <c r="B88" s="362" t="s">
        <v>124</v>
      </c>
      <c r="C88" s="362"/>
      <c r="D88" s="362"/>
      <c r="E88" s="362"/>
    </row>
    <row r="89" spans="2:5">
      <c r="B89" s="87">
        <v>61</v>
      </c>
      <c r="C89" s="46" t="s">
        <v>57</v>
      </c>
      <c r="D89" s="252">
        <v>0.15635939690194478</v>
      </c>
      <c r="E89" s="45"/>
    </row>
    <row r="90" spans="2:5">
      <c r="B90" s="87">
        <v>62</v>
      </c>
      <c r="C90" s="46" t="s">
        <v>125</v>
      </c>
      <c r="D90" s="252">
        <v>0.15635939690194478</v>
      </c>
      <c r="E90" s="45"/>
    </row>
    <row r="91" spans="2:5">
      <c r="B91" s="87">
        <v>63</v>
      </c>
      <c r="C91" s="46" t="s">
        <v>126</v>
      </c>
      <c r="D91" s="252">
        <v>0.17947431171497408</v>
      </c>
      <c r="E91" s="45"/>
    </row>
    <row r="92" spans="2:5">
      <c r="B92" s="87">
        <v>64</v>
      </c>
      <c r="C92" s="46" t="s">
        <v>127</v>
      </c>
      <c r="D92" s="228">
        <f>4.5%+SUM(D93:D97)</f>
        <v>8.29000000000156E-2</v>
      </c>
      <c r="E92" s="45"/>
    </row>
    <row r="93" spans="2:5">
      <c r="B93" s="87">
        <v>65</v>
      </c>
      <c r="C93" s="14" t="s">
        <v>60</v>
      </c>
      <c r="D93" s="60">
        <v>2.5000000000000001E-2</v>
      </c>
      <c r="E93" s="45"/>
    </row>
    <row r="94" spans="2:5">
      <c r="B94" s="87">
        <v>66</v>
      </c>
      <c r="C94" s="14" t="s">
        <v>751</v>
      </c>
      <c r="D94" s="60">
        <v>2.9000000000156028E-3</v>
      </c>
      <c r="E94" s="45"/>
    </row>
    <row r="95" spans="2:5">
      <c r="B95" s="87">
        <v>67</v>
      </c>
      <c r="C95" s="14" t="s">
        <v>128</v>
      </c>
      <c r="D95" s="60">
        <v>0</v>
      </c>
      <c r="E95" s="45"/>
    </row>
    <row r="96" spans="2:5" ht="22">
      <c r="B96" s="87" t="s">
        <v>357</v>
      </c>
      <c r="C96" s="14" t="s">
        <v>129</v>
      </c>
      <c r="D96" s="60">
        <v>0.01</v>
      </c>
      <c r="E96" s="45"/>
    </row>
    <row r="97" spans="2:11" ht="22.5" customHeight="1">
      <c r="B97" s="87" t="s">
        <v>358</v>
      </c>
      <c r="C97" s="14" t="s">
        <v>710</v>
      </c>
      <c r="D97" s="60">
        <v>0</v>
      </c>
      <c r="E97" s="45"/>
    </row>
    <row r="98" spans="2:11" ht="36" customHeight="1">
      <c r="B98" s="101">
        <v>68</v>
      </c>
      <c r="C98" s="69" t="s">
        <v>130</v>
      </c>
      <c r="D98" s="298">
        <f>D89-D92</f>
        <v>7.345939690192918E-2</v>
      </c>
      <c r="E98" s="68"/>
      <c r="H98" s="261"/>
      <c r="I98" s="261"/>
      <c r="J98" s="261"/>
    </row>
    <row r="99" spans="2:11" ht="15" customHeight="1">
      <c r="B99" s="362" t="s">
        <v>131</v>
      </c>
      <c r="C99" s="362"/>
      <c r="D99" s="362"/>
      <c r="E99" s="362"/>
      <c r="H99" s="261"/>
      <c r="J99" s="261"/>
    </row>
    <row r="100" spans="2:11" ht="49.5" customHeight="1">
      <c r="B100" s="87">
        <v>72</v>
      </c>
      <c r="C100" s="46" t="s">
        <v>132</v>
      </c>
      <c r="D100" s="47">
        <v>23581.817919321198</v>
      </c>
      <c r="E100" s="45"/>
      <c r="H100" s="261"/>
      <c r="J100" s="261"/>
    </row>
    <row r="101" spans="2:11" ht="48" customHeight="1">
      <c r="B101" s="87">
        <v>73</v>
      </c>
      <c r="C101" s="46" t="s">
        <v>133</v>
      </c>
      <c r="D101" s="47">
        <v>93090.269149623986</v>
      </c>
      <c r="E101" s="45"/>
      <c r="J101" s="261"/>
      <c r="K101" s="261"/>
    </row>
    <row r="102" spans="2:11" ht="34.5" customHeight="1">
      <c r="B102" s="101">
        <v>75</v>
      </c>
      <c r="C102" s="73" t="s">
        <v>134</v>
      </c>
      <c r="D102" s="79">
        <v>25848.768693000002</v>
      </c>
      <c r="E102" s="72"/>
    </row>
    <row r="103" spans="2:11" ht="15" customHeight="1">
      <c r="B103" s="362" t="s">
        <v>135</v>
      </c>
      <c r="C103" s="362"/>
      <c r="D103" s="362"/>
      <c r="E103" s="362"/>
    </row>
    <row r="104" spans="2:11" ht="24" customHeight="1">
      <c r="B104" s="87">
        <v>76</v>
      </c>
      <c r="C104" s="46" t="s">
        <v>137</v>
      </c>
      <c r="D104" s="44"/>
      <c r="E104" s="45"/>
    </row>
    <row r="105" spans="2:11" ht="22.5" customHeight="1">
      <c r="B105" s="87">
        <v>77</v>
      </c>
      <c r="C105" s="46" t="s">
        <v>136</v>
      </c>
      <c r="D105" s="44"/>
      <c r="E105" s="45"/>
    </row>
    <row r="106" spans="2:11" ht="21" customHeight="1">
      <c r="B106" s="87">
        <v>78</v>
      </c>
      <c r="C106" s="46" t="s">
        <v>138</v>
      </c>
      <c r="D106" s="44"/>
      <c r="E106" s="45"/>
    </row>
    <row r="107" spans="2:11" ht="24" customHeight="1">
      <c r="B107" s="101">
        <v>79</v>
      </c>
      <c r="C107" s="73" t="s">
        <v>61</v>
      </c>
      <c r="D107" s="253"/>
      <c r="E107" s="72"/>
    </row>
    <row r="108" spans="2:11" ht="15" customHeight="1">
      <c r="B108" s="362" t="s">
        <v>139</v>
      </c>
      <c r="C108" s="362"/>
      <c r="D108" s="362"/>
      <c r="E108" s="362"/>
    </row>
    <row r="109" spans="2:11">
      <c r="B109" s="87">
        <v>80</v>
      </c>
      <c r="C109" s="46" t="s">
        <v>141</v>
      </c>
      <c r="D109" s="44"/>
      <c r="E109" s="45"/>
    </row>
    <row r="110" spans="2:11" ht="22.5" customHeight="1">
      <c r="B110" s="87">
        <v>81</v>
      </c>
      <c r="C110" s="46" t="s">
        <v>142</v>
      </c>
      <c r="D110" s="44"/>
      <c r="E110" s="45" t="s">
        <v>140</v>
      </c>
    </row>
    <row r="111" spans="2:11">
      <c r="B111" s="87">
        <v>82</v>
      </c>
      <c r="C111" s="46" t="s">
        <v>143</v>
      </c>
      <c r="D111" s="44"/>
      <c r="E111" s="45"/>
    </row>
    <row r="112" spans="2:11" ht="21.75" customHeight="1">
      <c r="B112" s="87">
        <v>83</v>
      </c>
      <c r="C112" s="46" t="s">
        <v>144</v>
      </c>
      <c r="D112" s="44"/>
      <c r="E112" s="45"/>
    </row>
    <row r="113" spans="2:5">
      <c r="B113" s="87">
        <v>84</v>
      </c>
      <c r="C113" s="46" t="s">
        <v>62</v>
      </c>
      <c r="D113" s="44"/>
      <c r="E113" s="45"/>
    </row>
    <row r="114" spans="2:5" ht="23.25" customHeight="1" thickBot="1">
      <c r="B114" s="99">
        <v>85</v>
      </c>
      <c r="C114" s="50" t="s">
        <v>145</v>
      </c>
      <c r="D114" s="48"/>
      <c r="E114" s="49"/>
    </row>
    <row r="115" spans="2:5" ht="28.5" customHeight="1">
      <c r="B115" s="365" t="s">
        <v>756</v>
      </c>
      <c r="C115" s="365"/>
      <c r="D115" s="365"/>
      <c r="E115" s="365"/>
    </row>
    <row r="116" spans="2:5" ht="35.25" customHeight="1">
      <c r="B116" s="360" t="s">
        <v>734</v>
      </c>
      <c r="C116" s="360"/>
      <c r="D116" s="360"/>
      <c r="E116" s="360"/>
    </row>
    <row r="117" spans="2:5">
      <c r="B117" s="36" t="s">
        <v>711</v>
      </c>
      <c r="C117" s="36"/>
      <c r="D117" s="53"/>
      <c r="E117" s="29"/>
    </row>
    <row r="118" spans="2:5">
      <c r="B118" s="36" t="s">
        <v>712</v>
      </c>
      <c r="C118" s="36"/>
      <c r="D118" s="53"/>
      <c r="E118" s="29"/>
    </row>
  </sheetData>
  <sheetProtection algorithmName="SHA-512" hashValue="Wcz1CC56Qrsw+UPJFoGdIjOGDXSz2Z2x4GcCy3JCvqINAfajzphdQ5b+fULy8O4cZdokY5UDEVfDAP+/8YOblg==" saltValue="Vql7JviXzpEpgjEffmBisw==" spinCount="100000" sheet="1" objects="1" scenarios="1"/>
  <mergeCells count="16">
    <mergeCell ref="B6:G6"/>
    <mergeCell ref="B7:G7"/>
    <mergeCell ref="B116:E116"/>
    <mergeCell ref="B10:D10"/>
    <mergeCell ref="B11:E11"/>
    <mergeCell ref="B21:E21"/>
    <mergeCell ref="B48:E48"/>
    <mergeCell ref="B58:E58"/>
    <mergeCell ref="B68:E68"/>
    <mergeCell ref="B77:E77"/>
    <mergeCell ref="B88:E88"/>
    <mergeCell ref="B99:E99"/>
    <mergeCell ref="B103:E103"/>
    <mergeCell ref="B108:E108"/>
    <mergeCell ref="C9:E9"/>
    <mergeCell ref="B115:E115"/>
  </mergeCells>
  <hyperlinks>
    <hyperlink ref="B2" location="Tartalom!A1" display="Back to contents page" xr:uid="{5F3B4C5F-8A0D-4C9A-AF70-58A63F5A39F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unka10">
    <tabColor theme="9" tint="0.79998168889431442"/>
  </sheetPr>
  <dimension ref="B1:K82"/>
  <sheetViews>
    <sheetView showGridLines="0" zoomScale="70" zoomScaleNormal="70" workbookViewId="0">
      <selection activeCell="B4" sqref="B4"/>
    </sheetView>
  </sheetViews>
  <sheetFormatPr defaultRowHeight="14.5"/>
  <cols>
    <col min="1" max="2" width="4.453125" customWidth="1"/>
    <col min="3" max="3" width="64.7265625" customWidth="1"/>
    <col min="4" max="4" width="21.453125" customWidth="1"/>
    <col min="5" max="5" width="17.26953125" customWidth="1"/>
    <col min="6" max="6" width="11.54296875" customWidth="1"/>
    <col min="7" max="7" width="10.81640625" bestFit="1" customWidth="1"/>
    <col min="9" max="9" width="34.1796875" customWidth="1"/>
    <col min="10" max="11" width="10.54296875" customWidth="1"/>
  </cols>
  <sheetData>
    <row r="1" spans="2:11" ht="12.75" customHeight="1"/>
    <row r="2" spans="2:11">
      <c r="B2" s="152" t="s">
        <v>748</v>
      </c>
      <c r="C2" s="89"/>
      <c r="D2" s="89"/>
      <c r="E2" s="89"/>
    </row>
    <row r="3" spans="2:11">
      <c r="B3" s="1"/>
      <c r="C3" s="1"/>
      <c r="D3" s="1"/>
      <c r="E3" s="1"/>
    </row>
    <row r="4" spans="2:11" ht="15.5">
      <c r="B4" s="19" t="s">
        <v>146</v>
      </c>
      <c r="C4" s="2"/>
      <c r="D4" s="2"/>
      <c r="E4" s="2"/>
    </row>
    <row r="5" spans="2:11" ht="2.15" customHeight="1">
      <c r="B5" s="1"/>
      <c r="C5" s="1"/>
      <c r="D5" s="1"/>
      <c r="E5" s="1"/>
    </row>
    <row r="6" spans="2:11" ht="2.15" customHeight="1">
      <c r="B6" s="20"/>
      <c r="C6" s="20"/>
      <c r="D6" s="20"/>
      <c r="E6" s="20"/>
    </row>
    <row r="7" spans="2:11" ht="2.15" customHeight="1">
      <c r="B7" s="3"/>
      <c r="C7" s="4"/>
      <c r="D7" s="4"/>
      <c r="E7" s="4"/>
    </row>
    <row r="8" spans="2:11" ht="15" thickBot="1">
      <c r="B8" s="30"/>
      <c r="C8" s="364">
        <f>+Tartalom!B3</f>
        <v>45107</v>
      </c>
      <c r="D8" s="364"/>
      <c r="E8" s="364"/>
      <c r="F8" s="364"/>
    </row>
    <row r="9" spans="2:11">
      <c r="C9" s="366" t="s">
        <v>1</v>
      </c>
      <c r="D9" s="369" t="s">
        <v>718</v>
      </c>
      <c r="E9" s="371" t="s">
        <v>147</v>
      </c>
      <c r="F9" s="371" t="s">
        <v>148</v>
      </c>
    </row>
    <row r="10" spans="2:11" ht="22.5" customHeight="1" thickBot="1">
      <c r="C10" s="367"/>
      <c r="D10" s="370"/>
      <c r="E10" s="370"/>
      <c r="F10" s="370"/>
    </row>
    <row r="11" spans="2:11">
      <c r="C11" s="270" t="s">
        <v>17</v>
      </c>
      <c r="D11" s="271">
        <v>5582622</v>
      </c>
      <c r="E11" s="271">
        <v>5588783</v>
      </c>
      <c r="F11" s="271"/>
    </row>
    <row r="12" spans="2:11" ht="20">
      <c r="C12" s="272" t="s">
        <v>18</v>
      </c>
      <c r="D12" s="273">
        <v>1305309</v>
      </c>
      <c r="E12" s="273">
        <v>1305301</v>
      </c>
      <c r="F12" s="273" t="s">
        <v>149</v>
      </c>
    </row>
    <row r="13" spans="2:11">
      <c r="C13" s="272" t="s">
        <v>19</v>
      </c>
      <c r="D13" s="273">
        <v>164830</v>
      </c>
      <c r="E13" s="273">
        <v>164830</v>
      </c>
      <c r="F13" s="278"/>
    </row>
    <row r="14" spans="2:11">
      <c r="C14" s="272" t="s">
        <v>20</v>
      </c>
      <c r="D14" s="273">
        <v>474947</v>
      </c>
      <c r="E14" s="273">
        <v>472245</v>
      </c>
      <c r="F14" s="278" t="s">
        <v>149</v>
      </c>
    </row>
    <row r="15" spans="2:11">
      <c r="C15" s="272" t="s">
        <v>21</v>
      </c>
      <c r="D15" s="273">
        <v>1853511</v>
      </c>
      <c r="E15" s="273">
        <v>1853014</v>
      </c>
      <c r="F15" s="278" t="s">
        <v>149</v>
      </c>
      <c r="I15" s="265"/>
      <c r="J15" s="287"/>
      <c r="K15" s="287"/>
    </row>
    <row r="16" spans="2:11" ht="23.25" customHeight="1">
      <c r="C16" s="274" t="s">
        <v>150</v>
      </c>
      <c r="D16" s="273">
        <v>25670</v>
      </c>
      <c r="E16" s="273">
        <v>25796</v>
      </c>
      <c r="F16" s="278">
        <v>22</v>
      </c>
      <c r="I16" s="265"/>
      <c r="J16" s="287"/>
      <c r="K16" s="287"/>
    </row>
    <row r="17" spans="3:11" ht="24.75" customHeight="1">
      <c r="C17" s="274" t="s">
        <v>151</v>
      </c>
      <c r="D17" s="273">
        <v>16327</v>
      </c>
      <c r="E17" s="273">
        <v>16457</v>
      </c>
      <c r="F17" s="278" t="s">
        <v>152</v>
      </c>
      <c r="I17" s="265"/>
      <c r="J17" s="287"/>
      <c r="K17" s="287"/>
    </row>
    <row r="18" spans="3:11">
      <c r="C18" s="275" t="s">
        <v>22</v>
      </c>
      <c r="D18" s="273">
        <v>5370001</v>
      </c>
      <c r="E18" s="273">
        <v>5367185</v>
      </c>
      <c r="F18" s="273"/>
      <c r="I18" s="265"/>
      <c r="J18" s="287"/>
      <c r="K18" s="287"/>
    </row>
    <row r="19" spans="3:11">
      <c r="C19" s="275" t="s">
        <v>758</v>
      </c>
      <c r="D19" s="273">
        <v>17973435</v>
      </c>
      <c r="E19" s="273">
        <v>17954943</v>
      </c>
      <c r="F19" s="273"/>
      <c r="I19" s="265"/>
      <c r="J19" s="287"/>
      <c r="K19" s="287"/>
    </row>
    <row r="20" spans="3:11">
      <c r="C20" s="275" t="s">
        <v>738</v>
      </c>
      <c r="D20" s="273">
        <v>1302501</v>
      </c>
      <c r="E20" s="273">
        <v>1301160</v>
      </c>
      <c r="F20" s="273"/>
      <c r="I20" s="265"/>
      <c r="J20" s="287"/>
      <c r="K20" s="287"/>
    </row>
    <row r="21" spans="3:11">
      <c r="C21" s="275" t="s">
        <v>23</v>
      </c>
      <c r="D21" s="273">
        <v>1300149</v>
      </c>
      <c r="E21" s="273">
        <v>1300149</v>
      </c>
      <c r="F21" s="273"/>
      <c r="I21" s="265"/>
      <c r="J21" s="287"/>
      <c r="K21" s="287"/>
    </row>
    <row r="22" spans="3:11">
      <c r="C22" s="275" t="s">
        <v>24</v>
      </c>
      <c r="D22" s="273">
        <v>88140</v>
      </c>
      <c r="E22" s="273">
        <v>179887</v>
      </c>
      <c r="F22" s="273"/>
      <c r="I22" s="265"/>
      <c r="J22" s="287"/>
      <c r="K22" s="287"/>
    </row>
    <row r="23" spans="3:11" ht="20">
      <c r="C23" s="274" t="s">
        <v>150</v>
      </c>
      <c r="D23" s="273">
        <v>67294</v>
      </c>
      <c r="E23" s="273">
        <v>19836</v>
      </c>
      <c r="F23" s="278">
        <v>22</v>
      </c>
      <c r="I23" s="265"/>
      <c r="J23" s="287"/>
      <c r="K23" s="287"/>
    </row>
    <row r="24" spans="3:11" ht="20">
      <c r="C24" s="274" t="s">
        <v>151</v>
      </c>
      <c r="D24" s="273">
        <v>7124</v>
      </c>
      <c r="E24" s="273">
        <v>7124</v>
      </c>
      <c r="F24" s="278" t="s">
        <v>152</v>
      </c>
      <c r="I24" s="265"/>
      <c r="J24" s="287"/>
      <c r="K24" s="287"/>
    </row>
    <row r="25" spans="3:11">
      <c r="C25" s="275" t="s">
        <v>25</v>
      </c>
      <c r="D25" s="273">
        <v>493644</v>
      </c>
      <c r="E25" s="273">
        <v>455679</v>
      </c>
      <c r="F25" s="273"/>
    </row>
    <row r="26" spans="3:11">
      <c r="C26" s="275" t="s">
        <v>26</v>
      </c>
      <c r="D26" s="273">
        <v>247005</v>
      </c>
      <c r="E26" s="273">
        <v>236864</v>
      </c>
      <c r="F26" s="273">
        <v>8</v>
      </c>
      <c r="I26" s="265"/>
      <c r="J26" s="287"/>
      <c r="K26" s="287"/>
    </row>
    <row r="27" spans="3:11" s="265" customFormat="1">
      <c r="C27" s="288" t="s">
        <v>747</v>
      </c>
      <c r="D27" s="273">
        <v>170343.857821129</v>
      </c>
      <c r="E27" s="273">
        <v>167170.937597471</v>
      </c>
      <c r="F27" s="273"/>
      <c r="J27" s="287"/>
      <c r="K27" s="287"/>
    </row>
    <row r="28" spans="3:11">
      <c r="C28" s="275" t="s">
        <v>759</v>
      </c>
      <c r="D28" s="273">
        <v>58174</v>
      </c>
      <c r="E28" s="273">
        <v>58474</v>
      </c>
      <c r="F28" s="273"/>
      <c r="I28" s="265"/>
      <c r="J28" s="287"/>
      <c r="K28" s="287"/>
    </row>
    <row r="29" spans="3:11">
      <c r="C29" s="275" t="s">
        <v>27</v>
      </c>
      <c r="D29" s="273">
        <v>46337</v>
      </c>
      <c r="E29" s="273">
        <v>18024</v>
      </c>
      <c r="F29" s="273"/>
      <c r="I29" s="265"/>
      <c r="J29" s="287"/>
      <c r="K29" s="287"/>
    </row>
    <row r="30" spans="3:11">
      <c r="C30" s="275" t="s">
        <v>28</v>
      </c>
      <c r="D30" s="273">
        <v>49758</v>
      </c>
      <c r="E30" s="273">
        <v>49758</v>
      </c>
      <c r="F30" s="273" t="s">
        <v>149</v>
      </c>
      <c r="I30" s="265"/>
      <c r="J30" s="287"/>
      <c r="K30" s="287"/>
    </row>
    <row r="31" spans="3:11">
      <c r="C31" s="275" t="s">
        <v>760</v>
      </c>
      <c r="D31" s="273">
        <v>64267</v>
      </c>
      <c r="E31" s="273">
        <v>64322</v>
      </c>
      <c r="F31" s="273"/>
      <c r="I31" s="265"/>
      <c r="J31" s="287"/>
      <c r="K31" s="287"/>
    </row>
    <row r="32" spans="3:11">
      <c r="C32" s="274" t="s">
        <v>745</v>
      </c>
      <c r="D32" s="344">
        <v>39649.139979</v>
      </c>
      <c r="E32" s="344">
        <v>39560.723894000002</v>
      </c>
      <c r="F32" s="278">
        <v>10</v>
      </c>
      <c r="I32" s="265"/>
      <c r="J32" s="287"/>
      <c r="K32" s="287"/>
    </row>
    <row r="33" spans="3:11">
      <c r="C33" s="274" t="s">
        <v>746</v>
      </c>
      <c r="D33" s="344">
        <v>25885.672880999999</v>
      </c>
      <c r="E33" s="344">
        <v>25848.768693000002</v>
      </c>
      <c r="F33" s="278" t="s">
        <v>153</v>
      </c>
      <c r="I33" s="265"/>
      <c r="J33" s="287"/>
      <c r="K33" s="287"/>
    </row>
    <row r="34" spans="3:11" ht="22.5" customHeight="1">
      <c r="C34" s="275" t="s">
        <v>761</v>
      </c>
      <c r="D34" s="344">
        <v>11459</v>
      </c>
      <c r="E34" s="344">
        <v>11371</v>
      </c>
      <c r="F34" s="273"/>
      <c r="I34" s="265"/>
      <c r="J34" s="287"/>
      <c r="K34" s="287"/>
    </row>
    <row r="35" spans="3:11">
      <c r="C35" s="275" t="s">
        <v>29</v>
      </c>
      <c r="D35" s="273">
        <v>480571</v>
      </c>
      <c r="E35" s="273">
        <v>647320</v>
      </c>
      <c r="F35" s="273"/>
      <c r="I35" s="265"/>
      <c r="J35" s="287"/>
      <c r="K35" s="287"/>
    </row>
    <row r="36" spans="3:11">
      <c r="C36" s="275" t="s">
        <v>764</v>
      </c>
      <c r="D36" s="273">
        <v>0</v>
      </c>
      <c r="E36" s="273">
        <v>0</v>
      </c>
      <c r="F36" s="273"/>
      <c r="I36" s="265"/>
      <c r="J36" s="287"/>
      <c r="K36" s="287"/>
    </row>
    <row r="37" spans="3:11" ht="24" customHeight="1">
      <c r="C37" s="276" t="s">
        <v>154</v>
      </c>
      <c r="D37" s="277">
        <v>36866660</v>
      </c>
      <c r="E37" s="277">
        <v>37029309</v>
      </c>
      <c r="F37" s="277"/>
      <c r="I37" s="265"/>
      <c r="J37" s="287"/>
      <c r="K37" s="287"/>
    </row>
    <row r="38" spans="3:11">
      <c r="C38" s="56" t="s">
        <v>765</v>
      </c>
      <c r="D38" s="299">
        <v>2102778</v>
      </c>
      <c r="E38" s="299">
        <v>2083022</v>
      </c>
      <c r="F38" s="279"/>
      <c r="I38" s="265"/>
      <c r="J38" s="287"/>
      <c r="K38" s="287"/>
    </row>
    <row r="39" spans="3:11">
      <c r="C39" s="56" t="s">
        <v>155</v>
      </c>
      <c r="D39" s="299">
        <v>565949</v>
      </c>
      <c r="E39" s="299">
        <v>565949</v>
      </c>
      <c r="F39" s="273"/>
      <c r="I39" s="265"/>
      <c r="J39" s="287"/>
      <c r="K39" s="287"/>
    </row>
    <row r="40" spans="3:11">
      <c r="C40" s="56" t="s">
        <v>30</v>
      </c>
      <c r="D40" s="299">
        <v>59923</v>
      </c>
      <c r="E40" s="299">
        <v>20038</v>
      </c>
      <c r="F40" s="273" t="s">
        <v>149</v>
      </c>
      <c r="I40" s="265"/>
      <c r="J40" s="287"/>
      <c r="K40" s="287"/>
    </row>
    <row r="41" spans="3:11">
      <c r="C41" s="56" t="s">
        <v>31</v>
      </c>
      <c r="D41" s="299">
        <v>26903982</v>
      </c>
      <c r="E41" s="299">
        <v>27004001</v>
      </c>
      <c r="F41" s="273"/>
      <c r="I41" s="265"/>
      <c r="J41" s="287"/>
      <c r="K41" s="287"/>
    </row>
    <row r="42" spans="3:11">
      <c r="C42" s="56" t="s">
        <v>32</v>
      </c>
      <c r="D42" s="299">
        <v>1727388</v>
      </c>
      <c r="E42" s="299">
        <v>1727388</v>
      </c>
      <c r="F42" s="273"/>
      <c r="I42" s="265"/>
      <c r="J42" s="287"/>
      <c r="K42" s="287"/>
    </row>
    <row r="43" spans="3:11">
      <c r="C43" s="56" t="s">
        <v>33</v>
      </c>
      <c r="D43" s="299">
        <v>269573</v>
      </c>
      <c r="E43" s="299">
        <v>304519</v>
      </c>
      <c r="F43" s="273" t="s">
        <v>149</v>
      </c>
      <c r="I43" s="265"/>
      <c r="J43" s="287"/>
      <c r="K43" s="287"/>
    </row>
    <row r="44" spans="3:11">
      <c r="C44" s="56" t="s">
        <v>34</v>
      </c>
      <c r="D44" s="299">
        <v>21156</v>
      </c>
      <c r="E44" s="299">
        <v>21156</v>
      </c>
      <c r="F44" s="273" t="s">
        <v>149</v>
      </c>
      <c r="I44" s="265"/>
      <c r="J44" s="287"/>
      <c r="K44" s="287"/>
    </row>
    <row r="45" spans="3:11" ht="25.5" customHeight="1">
      <c r="C45" s="56" t="s">
        <v>35</v>
      </c>
      <c r="D45" s="299">
        <v>60373</v>
      </c>
      <c r="E45" s="299">
        <v>60521</v>
      </c>
      <c r="F45" s="273"/>
      <c r="I45" s="265"/>
      <c r="J45" s="287"/>
      <c r="K45" s="287"/>
    </row>
    <row r="46" spans="3:11">
      <c r="C46" s="56" t="s">
        <v>156</v>
      </c>
      <c r="D46" s="299">
        <v>34810</v>
      </c>
      <c r="E46" s="299">
        <v>34226</v>
      </c>
      <c r="F46" s="273"/>
      <c r="I46" s="265"/>
      <c r="J46" s="287"/>
      <c r="K46" s="287"/>
    </row>
    <row r="47" spans="3:11">
      <c r="C47" s="56" t="s">
        <v>762</v>
      </c>
      <c r="D47" s="299">
        <v>34747</v>
      </c>
      <c r="E47" s="299">
        <v>33397</v>
      </c>
      <c r="F47" s="273"/>
      <c r="I47" s="265"/>
      <c r="J47" s="287"/>
      <c r="K47" s="287"/>
    </row>
    <row r="48" spans="3:11">
      <c r="C48" s="56" t="s">
        <v>737</v>
      </c>
      <c r="D48" s="299">
        <v>129741</v>
      </c>
      <c r="E48" s="299">
        <v>129829</v>
      </c>
      <c r="F48" s="273"/>
      <c r="I48" s="265"/>
      <c r="J48" s="287"/>
      <c r="K48" s="287"/>
    </row>
    <row r="49" spans="3:11">
      <c r="C49" s="291" t="s">
        <v>36</v>
      </c>
      <c r="D49" s="299">
        <v>807857</v>
      </c>
      <c r="E49" s="299">
        <v>780515</v>
      </c>
      <c r="F49" s="273"/>
      <c r="I49" s="265"/>
      <c r="J49" s="287"/>
      <c r="K49" s="287"/>
    </row>
    <row r="50" spans="3:11">
      <c r="C50" s="291" t="s">
        <v>37</v>
      </c>
      <c r="D50" s="299">
        <v>552883</v>
      </c>
      <c r="E50" s="299">
        <v>552921</v>
      </c>
      <c r="F50" s="273"/>
      <c r="I50" s="265"/>
      <c r="J50" s="287"/>
      <c r="K50" s="287"/>
    </row>
    <row r="51" spans="3:11">
      <c r="C51" s="292" t="s">
        <v>743</v>
      </c>
      <c r="D51" s="299">
        <v>496870</v>
      </c>
      <c r="E51" s="299">
        <v>496870</v>
      </c>
      <c r="F51" s="273">
        <v>46</v>
      </c>
      <c r="I51" s="265"/>
      <c r="J51" s="287"/>
      <c r="K51" s="287"/>
    </row>
    <row r="52" spans="3:11" s="265" customFormat="1" ht="20">
      <c r="C52" s="292" t="s">
        <v>744</v>
      </c>
      <c r="D52" s="299">
        <v>27999.826825762153</v>
      </c>
      <c r="E52" s="299">
        <v>28152.964714972844</v>
      </c>
      <c r="F52" s="273">
        <v>48</v>
      </c>
      <c r="J52" s="287"/>
      <c r="K52" s="287"/>
    </row>
    <row r="53" spans="3:11" s="265" customFormat="1">
      <c r="C53" s="275" t="s">
        <v>763</v>
      </c>
      <c r="D53" s="299" t="s">
        <v>736</v>
      </c>
      <c r="E53" s="299" t="s">
        <v>736</v>
      </c>
      <c r="F53" s="273"/>
      <c r="J53" s="287"/>
      <c r="K53" s="287"/>
    </row>
    <row r="54" spans="3:11" ht="21.75" customHeight="1">
      <c r="C54" s="58" t="s">
        <v>38</v>
      </c>
      <c r="D54" s="345">
        <v>33271160</v>
      </c>
      <c r="E54" s="345">
        <v>33317482</v>
      </c>
      <c r="F54" s="277"/>
      <c r="I54" s="84"/>
      <c r="J54" s="289"/>
      <c r="K54" s="289"/>
    </row>
    <row r="55" spans="3:11" s="265" customFormat="1" ht="21.75" customHeight="1">
      <c r="C55" s="272" t="s">
        <v>157</v>
      </c>
      <c r="D55" s="273">
        <v>28000</v>
      </c>
      <c r="E55" s="273">
        <v>28000</v>
      </c>
      <c r="F55" s="273">
        <v>1</v>
      </c>
      <c r="I55" s="84"/>
      <c r="J55" s="289"/>
      <c r="K55" s="289"/>
    </row>
    <row r="56" spans="3:11" s="265" customFormat="1" ht="21.75" customHeight="1">
      <c r="C56" s="272" t="s">
        <v>158</v>
      </c>
      <c r="D56" s="273">
        <f>D57+D58+D59+D64+D69+D72</f>
        <v>3684013.716155</v>
      </c>
      <c r="E56" s="273">
        <f>E57+E58+E59+E64+E69+E72</f>
        <v>3681439.7707430003</v>
      </c>
      <c r="F56" s="273"/>
      <c r="I56" s="84"/>
      <c r="J56" s="289"/>
      <c r="K56" s="289"/>
    </row>
    <row r="57" spans="3:11">
      <c r="C57" s="282" t="s">
        <v>159</v>
      </c>
      <c r="D57" s="273">
        <v>0</v>
      </c>
      <c r="E57" s="273">
        <v>0</v>
      </c>
      <c r="F57" s="280">
        <v>46</v>
      </c>
      <c r="I57" s="84"/>
      <c r="J57" s="289"/>
      <c r="K57" s="289"/>
    </row>
    <row r="58" spans="3:11">
      <c r="C58" s="282" t="s">
        <v>160</v>
      </c>
      <c r="D58" s="346">
        <v>67284.39254999999</v>
      </c>
      <c r="E58" s="346">
        <v>66824.655943000223</v>
      </c>
      <c r="F58" s="278">
        <v>3</v>
      </c>
      <c r="I58" s="84"/>
      <c r="J58" s="289"/>
      <c r="K58" s="289"/>
    </row>
    <row r="59" spans="3:11">
      <c r="C59" s="282" t="s">
        <v>161</v>
      </c>
      <c r="D59" s="273">
        <f>SUM(D60:D63)</f>
        <v>-123262.44104800001</v>
      </c>
      <c r="E59" s="273">
        <f>SUM(E60:E63)</f>
        <v>-120518.663351</v>
      </c>
      <c r="F59" s="278"/>
      <c r="I59" s="84"/>
      <c r="J59" s="289"/>
      <c r="K59" s="289"/>
    </row>
    <row r="60" spans="3:11">
      <c r="C60" s="283" t="s">
        <v>162</v>
      </c>
      <c r="D60" s="273">
        <v>-29757.978163</v>
      </c>
      <c r="E60" s="346">
        <v>-26649.998052999999</v>
      </c>
      <c r="F60" s="278">
        <v>3</v>
      </c>
      <c r="I60" s="290"/>
      <c r="J60" s="289"/>
      <c r="K60" s="289"/>
    </row>
    <row r="61" spans="3:11" ht="20">
      <c r="C61" s="283" t="s">
        <v>163</v>
      </c>
      <c r="D61" s="346">
        <v>-75041.943851000004</v>
      </c>
      <c r="E61" s="346">
        <v>-75173.996769999998</v>
      </c>
      <c r="F61" s="278">
        <v>3</v>
      </c>
      <c r="I61" s="290"/>
      <c r="J61" s="289"/>
      <c r="K61" s="289"/>
    </row>
    <row r="62" spans="3:11">
      <c r="C62" s="283" t="s">
        <v>164</v>
      </c>
      <c r="D62" s="346">
        <v>0</v>
      </c>
      <c r="E62" s="346">
        <v>-232.149494</v>
      </c>
      <c r="F62" s="278">
        <v>3</v>
      </c>
      <c r="I62" s="290"/>
      <c r="J62" s="289"/>
      <c r="K62" s="289"/>
    </row>
    <row r="63" spans="3:11">
      <c r="C63" s="283" t="s">
        <v>165</v>
      </c>
      <c r="D63" s="346">
        <v>-18462.519034000001</v>
      </c>
      <c r="E63" s="346">
        <v>-18462.519034000001</v>
      </c>
      <c r="F63" s="278">
        <v>3</v>
      </c>
      <c r="I63" s="290"/>
      <c r="J63" s="289"/>
      <c r="K63" s="289"/>
    </row>
    <row r="64" spans="3:11">
      <c r="C64" s="282" t="s">
        <v>166</v>
      </c>
      <c r="D64" s="273">
        <f>D65+D67</f>
        <v>927630.22644300002</v>
      </c>
      <c r="E64" s="273">
        <f>E65+E67</f>
        <v>897765.06581099995</v>
      </c>
      <c r="F64" s="278"/>
      <c r="I64" s="84"/>
      <c r="J64" s="289"/>
      <c r="K64" s="289"/>
    </row>
    <row r="65" spans="3:11">
      <c r="C65" s="283" t="s">
        <v>167</v>
      </c>
      <c r="D65" s="346">
        <v>493068.346709</v>
      </c>
      <c r="E65" s="346">
        <v>448928.36866699997</v>
      </c>
      <c r="F65" s="278">
        <v>2</v>
      </c>
      <c r="I65" s="290"/>
      <c r="J65" s="289"/>
      <c r="K65" s="289"/>
    </row>
    <row r="66" spans="3:11" s="265" customFormat="1">
      <c r="C66" s="284" t="s">
        <v>169</v>
      </c>
      <c r="D66" s="273">
        <v>493068.346709</v>
      </c>
      <c r="E66" s="273">
        <v>448928.36866699997</v>
      </c>
      <c r="F66" s="278"/>
      <c r="I66" s="290"/>
      <c r="J66" s="289"/>
      <c r="K66" s="289"/>
    </row>
    <row r="67" spans="3:11">
      <c r="C67" s="283" t="s">
        <v>168</v>
      </c>
      <c r="D67" s="273">
        <v>434561.87973400002</v>
      </c>
      <c r="E67" s="346">
        <v>448836.69714399998</v>
      </c>
      <c r="F67" s="278"/>
      <c r="I67" s="290"/>
      <c r="J67" s="289"/>
      <c r="K67" s="289"/>
    </row>
    <row r="68" spans="3:11">
      <c r="C68" s="284" t="s">
        <v>169</v>
      </c>
      <c r="D68" s="273">
        <v>430029.80148700002</v>
      </c>
      <c r="E68" s="273">
        <v>444304.61889699998</v>
      </c>
      <c r="F68" s="278">
        <v>2</v>
      </c>
      <c r="I68" s="290"/>
      <c r="J68" s="289"/>
      <c r="K68" s="289"/>
    </row>
    <row r="69" spans="3:11">
      <c r="C69" s="282" t="s">
        <v>170</v>
      </c>
      <c r="D69" s="273">
        <f>D70+D71</f>
        <v>2236175.1616699998</v>
      </c>
      <c r="E69" s="273">
        <f>E70+E71</f>
        <v>2258752.5486329999</v>
      </c>
      <c r="F69" s="278"/>
      <c r="I69" s="290"/>
      <c r="J69" s="289"/>
      <c r="K69" s="289"/>
    </row>
    <row r="70" spans="3:11">
      <c r="C70" s="283" t="s">
        <v>171</v>
      </c>
      <c r="D70" s="273">
        <v>2128383.1764139999</v>
      </c>
      <c r="E70" s="273">
        <v>2150662.562496</v>
      </c>
      <c r="F70" s="278">
        <v>2</v>
      </c>
      <c r="I70" s="84"/>
      <c r="J70" s="289"/>
      <c r="K70" s="289"/>
    </row>
    <row r="71" spans="3:11">
      <c r="C71" s="283" t="s">
        <v>172</v>
      </c>
      <c r="D71" s="273">
        <v>107791.985256</v>
      </c>
      <c r="E71" s="273">
        <v>108089.98613699999</v>
      </c>
      <c r="F71" s="278">
        <v>3</v>
      </c>
      <c r="I71" s="290"/>
      <c r="J71" s="289"/>
      <c r="K71" s="289"/>
    </row>
    <row r="72" spans="3:11">
      <c r="C72" s="282" t="s">
        <v>173</v>
      </c>
      <c r="D72" s="346">
        <v>576186.37653999997</v>
      </c>
      <c r="E72" s="346">
        <v>578616.16370699997</v>
      </c>
      <c r="F72" s="278"/>
      <c r="I72" s="290"/>
      <c r="J72" s="289"/>
      <c r="K72" s="289"/>
    </row>
    <row r="73" spans="3:11">
      <c r="C73" s="283" t="s">
        <v>169</v>
      </c>
      <c r="D73" s="273">
        <v>506308.25387705752</v>
      </c>
      <c r="E73" s="273">
        <v>508443.36388296244</v>
      </c>
      <c r="F73" s="278">
        <v>2</v>
      </c>
      <c r="I73" s="84"/>
      <c r="J73" s="289"/>
      <c r="K73" s="289"/>
    </row>
    <row r="74" spans="3:11">
      <c r="C74" s="285" t="s">
        <v>174</v>
      </c>
      <c r="D74" s="273">
        <v>-125907.00021</v>
      </c>
      <c r="E74" s="346">
        <v>-6289.3635839999997</v>
      </c>
      <c r="F74" s="273">
        <v>16</v>
      </c>
      <c r="I74" s="290"/>
      <c r="J74" s="289"/>
      <c r="K74" s="289"/>
    </row>
    <row r="75" spans="3:11">
      <c r="C75" s="285" t="s">
        <v>175</v>
      </c>
      <c r="D75" s="346">
        <v>9393.3048400000007</v>
      </c>
      <c r="E75" s="346">
        <v>8677.0482200000006</v>
      </c>
      <c r="F75" s="273"/>
      <c r="I75" s="84"/>
      <c r="J75" s="289"/>
      <c r="K75" s="289"/>
    </row>
    <row r="76" spans="3:11">
      <c r="C76" s="282" t="s">
        <v>723</v>
      </c>
      <c r="D76" s="273">
        <v>32492.057538808767</v>
      </c>
      <c r="E76" s="273">
        <v>32492.501255115338</v>
      </c>
      <c r="F76" s="278">
        <v>5</v>
      </c>
      <c r="I76" s="84"/>
      <c r="J76" s="289"/>
      <c r="K76" s="289"/>
    </row>
    <row r="77" spans="3:11" ht="15" thickBot="1">
      <c r="C77" s="286" t="s">
        <v>176</v>
      </c>
      <c r="D77" s="281">
        <f>D55+D56+D74+D75</f>
        <v>3595500.0207849997</v>
      </c>
      <c r="E77" s="281">
        <f>E55+E56+E74+E75</f>
        <v>3711827.4553790004</v>
      </c>
      <c r="F77" s="281"/>
      <c r="G77" s="273"/>
      <c r="H77" s="263"/>
      <c r="I77" s="290"/>
      <c r="J77" s="289"/>
      <c r="K77" s="289"/>
    </row>
    <row r="78" spans="3:11" ht="24" customHeight="1">
      <c r="C78" s="368" t="s">
        <v>713</v>
      </c>
      <c r="D78" s="368"/>
      <c r="E78" s="368"/>
      <c r="F78" s="368"/>
      <c r="I78" s="84"/>
      <c r="J78" s="289"/>
      <c r="K78" s="289"/>
    </row>
    <row r="79" spans="3:11">
      <c r="C79" s="29" t="s">
        <v>719</v>
      </c>
    </row>
    <row r="80" spans="3:11" ht="68.150000000000006" customHeight="1">
      <c r="C80" s="357" t="s">
        <v>720</v>
      </c>
      <c r="D80" s="357"/>
      <c r="E80" s="357"/>
      <c r="F80" s="357"/>
    </row>
    <row r="81" spans="3:3">
      <c r="C81" s="29" t="s">
        <v>721</v>
      </c>
    </row>
    <row r="82" spans="3:3">
      <c r="C82" s="29" t="s">
        <v>722</v>
      </c>
    </row>
  </sheetData>
  <sheetProtection algorithmName="SHA-512" hashValue="kJsuimIuJxPyC1ft8oZpURnfTgAAQHkaO9c99RlPZjb0HUYIH6CRq0S3Vk1kP6gjYXrAsVD5OjLC19jblhckYw==" saltValue="qlhTeBKY6voLYRQeXSIdNQ==" spinCount="100000" sheet="1" objects="1" scenarios="1"/>
  <mergeCells count="7">
    <mergeCell ref="C8:F8"/>
    <mergeCell ref="C80:F80"/>
    <mergeCell ref="C9:C10"/>
    <mergeCell ref="C78:F78"/>
    <mergeCell ref="D9:D10"/>
    <mergeCell ref="E9:E10"/>
    <mergeCell ref="F9:F10"/>
  </mergeCells>
  <hyperlinks>
    <hyperlink ref="B2" location="Tartalom!A1" display="Back to contents page" xr:uid="{BAB4F341-B969-414B-8B7F-52773030694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9">
    <tabColor theme="9" tint="0.79998168889431442"/>
  </sheetPr>
  <dimension ref="B1:H37"/>
  <sheetViews>
    <sheetView showGridLines="0" zoomScale="85" zoomScaleNormal="85" workbookViewId="0">
      <selection activeCell="B4" sqref="B4"/>
    </sheetView>
  </sheetViews>
  <sheetFormatPr defaultRowHeight="14.5"/>
  <cols>
    <col min="1" max="1" width="4.453125" customWidth="1"/>
    <col min="2" max="2" width="6.1796875" customWidth="1"/>
    <col min="3" max="3" width="72.453125" customWidth="1"/>
    <col min="4" max="5" width="20.26953125" customWidth="1"/>
    <col min="6" max="6" width="8.7265625" style="265"/>
  </cols>
  <sheetData>
    <row r="1" spans="2:8" ht="12.75" customHeight="1"/>
    <row r="2" spans="2:8">
      <c r="B2" s="152" t="s">
        <v>748</v>
      </c>
      <c r="C2" s="89"/>
      <c r="D2" s="89"/>
    </row>
    <row r="3" spans="2:8">
      <c r="B3" s="1"/>
      <c r="C3" s="1"/>
      <c r="D3" s="1"/>
    </row>
    <row r="4" spans="2:8" ht="15.5">
      <c r="B4" s="19" t="s">
        <v>724</v>
      </c>
      <c r="C4" s="2"/>
      <c r="D4" s="2"/>
    </row>
    <row r="5" spans="2:8" ht="2.15" customHeight="1">
      <c r="B5" s="1"/>
      <c r="C5" s="1"/>
      <c r="D5" s="1"/>
    </row>
    <row r="6" spans="2:8" ht="2.15" customHeight="1">
      <c r="B6" s="352"/>
      <c r="C6" s="352"/>
      <c r="D6" s="352"/>
    </row>
    <row r="7" spans="2:8" ht="2.15" customHeight="1">
      <c r="B7" s="3"/>
      <c r="C7" s="4"/>
      <c r="D7" s="4"/>
    </row>
    <row r="8" spans="2:8" ht="15" thickBot="1">
      <c r="B8" s="30"/>
    </row>
    <row r="9" spans="2:8" ht="15" thickBot="1">
      <c r="B9" s="30"/>
      <c r="C9" s="61" t="s">
        <v>1</v>
      </c>
      <c r="D9" s="62">
        <f>+Tartalom!B3</f>
        <v>45107</v>
      </c>
      <c r="E9" s="62">
        <f>EOMONTH(D9,-12)</f>
        <v>44742</v>
      </c>
    </row>
    <row r="10" spans="2:8">
      <c r="C10" s="372" t="s">
        <v>606</v>
      </c>
      <c r="D10" s="372"/>
      <c r="E10" s="259"/>
    </row>
    <row r="11" spans="2:8" ht="19.5" customHeight="1">
      <c r="C11" s="229" t="s">
        <v>87</v>
      </c>
      <c r="D11" s="226">
        <v>3551484.7902699457</v>
      </c>
      <c r="E11" s="226">
        <v>3347374.5691849999</v>
      </c>
      <c r="F11" s="263"/>
      <c r="G11" s="263"/>
      <c r="H11" s="263"/>
    </row>
    <row r="12" spans="2:8" ht="30.75" customHeight="1">
      <c r="C12" s="14" t="s">
        <v>607</v>
      </c>
      <c r="D12" s="222">
        <v>3439264.6604305264</v>
      </c>
      <c r="E12" s="222">
        <v>3140922.8946389998</v>
      </c>
      <c r="G12" s="263"/>
      <c r="H12" s="263"/>
    </row>
    <row r="13" spans="2:8" ht="36.75" customHeight="1">
      <c r="C13" s="14" t="s">
        <v>727</v>
      </c>
      <c r="D13" s="226">
        <v>3551484.7902699457</v>
      </c>
      <c r="E13" s="222">
        <v>3288179.6690500001</v>
      </c>
      <c r="F13" s="263"/>
      <c r="G13" s="263"/>
    </row>
    <row r="14" spans="2:8">
      <c r="C14" s="229" t="s">
        <v>125</v>
      </c>
      <c r="D14" s="226">
        <v>3551484.7902699457</v>
      </c>
      <c r="E14" s="226">
        <v>3347374.5691849999</v>
      </c>
    </row>
    <row r="15" spans="2:8" ht="28.5" customHeight="1">
      <c r="C15" s="14" t="s">
        <v>608</v>
      </c>
      <c r="D15" s="222">
        <v>3439264.6604305264</v>
      </c>
      <c r="E15" s="222">
        <v>3140922.8946389998</v>
      </c>
    </row>
    <row r="16" spans="2:8" ht="38.25" customHeight="1">
      <c r="C16" s="14" t="s">
        <v>728</v>
      </c>
      <c r="D16" s="222">
        <v>3551484.7902699457</v>
      </c>
      <c r="E16" s="222">
        <v>3288179.6690500001</v>
      </c>
    </row>
    <row r="17" spans="3:8">
      <c r="C17" s="229" t="s">
        <v>609</v>
      </c>
      <c r="D17" s="226">
        <v>4076507.7183024725</v>
      </c>
      <c r="E17" s="226">
        <v>3635663.4194410001</v>
      </c>
    </row>
    <row r="18" spans="3:8" ht="30.75" customHeight="1">
      <c r="C18" s="14" t="s">
        <v>610</v>
      </c>
      <c r="D18" s="222">
        <v>3964287.5884630531</v>
      </c>
      <c r="E18" s="222">
        <v>3429211.744895</v>
      </c>
    </row>
    <row r="19" spans="3:8" ht="35.25" customHeight="1">
      <c r="C19" s="14" t="s">
        <v>729</v>
      </c>
      <c r="D19" s="222">
        <v>4076507.7183024725</v>
      </c>
      <c r="E19" s="222">
        <v>3576468.5193059999</v>
      </c>
      <c r="H19" s="261"/>
    </row>
    <row r="20" spans="3:8">
      <c r="C20" s="373" t="s">
        <v>611</v>
      </c>
      <c r="D20" s="373"/>
      <c r="E20" s="225"/>
    </row>
    <row r="21" spans="3:8">
      <c r="C21" s="14" t="s">
        <v>612</v>
      </c>
      <c r="D21" s="222">
        <v>22713599.953939021</v>
      </c>
      <c r="E21" s="222">
        <v>19772146.151406001</v>
      </c>
      <c r="F21" s="295"/>
      <c r="G21" s="263"/>
      <c r="H21" s="263"/>
    </row>
    <row r="22" spans="3:8" ht="20">
      <c r="C22" s="229" t="s">
        <v>613</v>
      </c>
      <c r="D22" s="226">
        <v>22601379.8240996</v>
      </c>
      <c r="E22" s="226">
        <v>19565694.476860002</v>
      </c>
      <c r="F22" s="295"/>
    </row>
    <row r="23" spans="3:8">
      <c r="C23" s="374" t="s">
        <v>614</v>
      </c>
      <c r="D23" s="374"/>
      <c r="E23" s="223"/>
    </row>
    <row r="24" spans="3:8" ht="28.5" customHeight="1">
      <c r="C24" s="229" t="s">
        <v>615</v>
      </c>
      <c r="D24" s="227">
        <v>0.15635939690194478</v>
      </c>
      <c r="E24" s="227">
        <v>0.16929748260800001</v>
      </c>
    </row>
    <row r="25" spans="3:8" ht="42" customHeight="1">
      <c r="C25" s="14" t="s">
        <v>616</v>
      </c>
      <c r="D25" s="227">
        <v>0.15217056158506201</v>
      </c>
      <c r="E25" s="227">
        <v>0.16053214458365961</v>
      </c>
    </row>
    <row r="26" spans="3:8" ht="42" customHeight="1">
      <c r="C26" s="14" t="s">
        <v>730</v>
      </c>
      <c r="D26" s="60">
        <v>0.15635939690194478</v>
      </c>
      <c r="E26" s="60">
        <v>0.16680301326459138</v>
      </c>
    </row>
    <row r="27" spans="3:8" ht="31.5" customHeight="1">
      <c r="C27" s="229" t="s">
        <v>617</v>
      </c>
      <c r="D27" s="227">
        <v>0.15635939690194478</v>
      </c>
      <c r="E27" s="227">
        <v>0.16929748260800001</v>
      </c>
    </row>
    <row r="28" spans="3:8" ht="39.75" customHeight="1">
      <c r="C28" s="14" t="s">
        <v>618</v>
      </c>
      <c r="D28" s="227">
        <v>0.15217056158506201</v>
      </c>
      <c r="E28" s="60">
        <v>0.16053214458365961</v>
      </c>
    </row>
    <row r="29" spans="3:8" ht="39.75" customHeight="1">
      <c r="C29" s="14" t="s">
        <v>731</v>
      </c>
      <c r="D29" s="60">
        <v>0.15635939690194478</v>
      </c>
      <c r="E29" s="60">
        <v>0.16680301326459138</v>
      </c>
    </row>
    <row r="30" spans="3:8" ht="28.5" customHeight="1">
      <c r="C30" s="229" t="s">
        <v>619</v>
      </c>
      <c r="D30" s="227">
        <v>0.17947431171497408</v>
      </c>
      <c r="E30" s="227">
        <v>0.18387803689099999</v>
      </c>
    </row>
    <row r="31" spans="3:8" ht="39" customHeight="1">
      <c r="C31" s="14" t="s">
        <v>620</v>
      </c>
      <c r="D31" s="227">
        <f>D18/D22</f>
        <v>0.17540024632637594</v>
      </c>
      <c r="E31" s="227">
        <v>0.17526654875198361</v>
      </c>
    </row>
    <row r="32" spans="3:8" ht="39" customHeight="1">
      <c r="C32" s="14" t="s">
        <v>732</v>
      </c>
      <c r="D32" s="227">
        <v>0.17947431171497408</v>
      </c>
      <c r="E32" s="227">
        <v>0.18142735066497997</v>
      </c>
    </row>
    <row r="33" spans="3:5">
      <c r="C33" s="373" t="s">
        <v>211</v>
      </c>
      <c r="D33" s="373"/>
      <c r="E33" s="260"/>
    </row>
    <row r="34" spans="3:5">
      <c r="C34" s="14" t="s">
        <v>621</v>
      </c>
      <c r="D34" s="47">
        <v>39645593.368951701</v>
      </c>
      <c r="E34" s="47">
        <v>33358336.70101</v>
      </c>
    </row>
    <row r="35" spans="3:5">
      <c r="C35" s="229" t="s">
        <v>211</v>
      </c>
      <c r="D35" s="228">
        <v>8.9599999999999999E-2</v>
      </c>
      <c r="E35" s="228">
        <v>0.100345967462</v>
      </c>
    </row>
    <row r="36" spans="3:5" ht="20">
      <c r="C36" s="229" t="s">
        <v>622</v>
      </c>
      <c r="D36" s="228">
        <v>8.6996488754668047E-2</v>
      </c>
      <c r="E36" s="228">
        <v>9.4743417821692794E-2</v>
      </c>
    </row>
    <row r="37" spans="3:5" ht="37.5" customHeight="1" thickBot="1">
      <c r="C37" s="184" t="s">
        <v>733</v>
      </c>
      <c r="D37" s="224">
        <v>8.9599999999999999E-2</v>
      </c>
      <c r="E37" s="224">
        <v>9.9185300215211297E-2</v>
      </c>
    </row>
  </sheetData>
  <sheetProtection algorithmName="SHA-512" hashValue="9qDlPaH7/Qcr28/rWXubICuNw74Pk++gOF8KWxHMa/Y5vR3FkPq5tDN6H/paV54n3rxmQE560QKVs89Iks3NjA==" saltValue="OwEe4nSMPAcsDbDOfYViCA==" spinCount="100000" sheet="1" objects="1" scenarios="1"/>
  <mergeCells count="5">
    <mergeCell ref="B6:D6"/>
    <mergeCell ref="C10:D10"/>
    <mergeCell ref="C20:D20"/>
    <mergeCell ref="C23:D23"/>
    <mergeCell ref="C33:D33"/>
  </mergeCells>
  <hyperlinks>
    <hyperlink ref="B2" location="Tartalom!A1" display="Back to contents page" xr:uid="{8C5EF827-DBBB-4E7D-9783-A2AC4B947A7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unka14">
    <tabColor theme="9" tint="0.79998168889431442"/>
  </sheetPr>
  <dimension ref="B1:D24"/>
  <sheetViews>
    <sheetView showGridLines="0" workbookViewId="0">
      <selection activeCell="B4" sqref="B4"/>
    </sheetView>
  </sheetViews>
  <sheetFormatPr defaultRowHeight="14.5"/>
  <cols>
    <col min="1" max="1" width="4.453125" customWidth="1"/>
    <col min="2" max="2" width="5.7265625" customWidth="1"/>
    <col min="3" max="3" width="80.7265625" customWidth="1"/>
    <col min="4" max="4" width="13.7265625" customWidth="1"/>
  </cols>
  <sheetData>
    <row r="1" spans="2:4" ht="12.75" customHeight="1"/>
    <row r="2" spans="2:4">
      <c r="B2" s="152" t="s">
        <v>748</v>
      </c>
      <c r="C2" s="89"/>
    </row>
    <row r="3" spans="2:4">
      <c r="B3" s="1"/>
      <c r="C3" s="1"/>
    </row>
    <row r="4" spans="2:4" ht="15.5">
      <c r="B4" s="19" t="s">
        <v>185</v>
      </c>
      <c r="C4" s="2"/>
    </row>
    <row r="5" spans="2:4" ht="2.15" customHeight="1">
      <c r="B5" s="1"/>
      <c r="C5" s="1"/>
    </row>
    <row r="6" spans="2:4" ht="2.15" customHeight="1">
      <c r="B6" s="20"/>
      <c r="C6" s="20"/>
    </row>
    <row r="7" spans="2:4" ht="2.15" customHeight="1">
      <c r="B7" s="3"/>
      <c r="C7" s="4"/>
    </row>
    <row r="8" spans="2:4" ht="15" thickBot="1">
      <c r="B8" s="30"/>
      <c r="C8" s="364">
        <f>+Tartalom!B3</f>
        <v>45107</v>
      </c>
      <c r="D8" s="364"/>
    </row>
    <row r="9" spans="2:4" ht="23.25" customHeight="1" thickBot="1">
      <c r="B9" s="361" t="s">
        <v>179</v>
      </c>
      <c r="C9" s="361"/>
      <c r="D9" s="23" t="s">
        <v>180</v>
      </c>
    </row>
    <row r="10" spans="2:4">
      <c r="B10" s="87">
        <v>1</v>
      </c>
      <c r="C10" s="64" t="s">
        <v>181</v>
      </c>
      <c r="D10" s="47">
        <v>36866660.326169997</v>
      </c>
    </row>
    <row r="11" spans="2:4" ht="24" customHeight="1">
      <c r="B11" s="87">
        <v>2</v>
      </c>
      <c r="C11" s="64" t="s">
        <v>186</v>
      </c>
      <c r="D11" s="47">
        <v>162648.93611200154</v>
      </c>
    </row>
    <row r="12" spans="2:4" ht="24" customHeight="1">
      <c r="B12" s="87">
        <v>3</v>
      </c>
      <c r="C12" s="64" t="s">
        <v>187</v>
      </c>
      <c r="D12" s="47">
        <v>0</v>
      </c>
    </row>
    <row r="13" spans="2:4">
      <c r="B13" s="87">
        <v>4</v>
      </c>
      <c r="C13" s="64" t="s">
        <v>188</v>
      </c>
      <c r="D13" s="47">
        <v>0</v>
      </c>
    </row>
    <row r="14" spans="2:4" ht="30">
      <c r="B14" s="87">
        <v>5</v>
      </c>
      <c r="C14" s="64" t="s">
        <v>189</v>
      </c>
      <c r="D14" s="47">
        <v>0</v>
      </c>
    </row>
    <row r="15" spans="2:4" ht="20">
      <c r="B15" s="87">
        <v>6</v>
      </c>
      <c r="C15" s="64" t="s">
        <v>190</v>
      </c>
      <c r="D15" s="47">
        <v>0</v>
      </c>
    </row>
    <row r="16" spans="2:4">
      <c r="B16" s="87">
        <v>7</v>
      </c>
      <c r="C16" s="64" t="s">
        <v>191</v>
      </c>
      <c r="D16" s="47">
        <v>0</v>
      </c>
    </row>
    <row r="17" spans="2:4">
      <c r="B17" s="87">
        <v>8</v>
      </c>
      <c r="C17" s="64" t="s">
        <v>192</v>
      </c>
      <c r="D17" s="47">
        <v>0.42131284476820002</v>
      </c>
    </row>
    <row r="18" spans="2:4">
      <c r="B18" s="87">
        <v>9</v>
      </c>
      <c r="C18" s="64" t="s">
        <v>182</v>
      </c>
      <c r="D18" s="47">
        <v>0.20561294679</v>
      </c>
    </row>
    <row r="19" spans="2:4">
      <c r="B19" s="87">
        <v>10</v>
      </c>
      <c r="C19" s="64" t="s">
        <v>183</v>
      </c>
      <c r="D19" s="47">
        <v>2183250.1308069048</v>
      </c>
    </row>
    <row r="20" spans="2:4" ht="20">
      <c r="B20" s="87">
        <v>11</v>
      </c>
      <c r="C20" s="64" t="s">
        <v>193</v>
      </c>
      <c r="D20" s="47">
        <v>0</v>
      </c>
    </row>
    <row r="21" spans="2:4" ht="20">
      <c r="B21" s="87" t="s">
        <v>361</v>
      </c>
      <c r="C21" s="64" t="s">
        <v>194</v>
      </c>
      <c r="D21" s="47">
        <v>0</v>
      </c>
    </row>
    <row r="22" spans="2:4" ht="20">
      <c r="B22" s="87" t="s">
        <v>362</v>
      </c>
      <c r="C22" s="64" t="s">
        <v>195</v>
      </c>
      <c r="D22" s="47">
        <v>0</v>
      </c>
    </row>
    <row r="23" spans="2:4">
      <c r="B23" s="87">
        <v>12</v>
      </c>
      <c r="C23" s="66" t="s">
        <v>184</v>
      </c>
      <c r="D23" s="47">
        <v>-193891.74773387949</v>
      </c>
    </row>
    <row r="24" spans="2:4" ht="15" thickBot="1">
      <c r="B24" s="99">
        <v>13</v>
      </c>
      <c r="C24" s="65" t="s">
        <v>196</v>
      </c>
      <c r="D24" s="51">
        <v>39018668.272280827</v>
      </c>
    </row>
  </sheetData>
  <sheetProtection algorithmName="SHA-512" hashValue="fRtRr37Dx2Yk8ADYJuW8F1R5A+ejAtrMrSI2vAXk65U3iyQTLNid9ACPGrsZdhE5GCn2vg6C1GKDtN/vPzcdAw==" saltValue="LKJSM9BxEHu8MOYP6RMmDg==" spinCount="100000" sheet="1" objects="1" scenarios="1"/>
  <mergeCells count="2">
    <mergeCell ref="B9:C9"/>
    <mergeCell ref="C8:D8"/>
  </mergeCells>
  <hyperlinks>
    <hyperlink ref="B2" location="Tartalom!A1" display="Back to contents page" xr:uid="{046DAC8E-989C-4363-B66A-E5F29EBB3B9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5">
    <tabColor theme="9" tint="0.79998168889431442"/>
  </sheetPr>
  <dimension ref="B1:F73"/>
  <sheetViews>
    <sheetView showGridLines="0" workbookViewId="0">
      <selection activeCell="B4" sqref="B4"/>
    </sheetView>
  </sheetViews>
  <sheetFormatPr defaultRowHeight="14.5"/>
  <cols>
    <col min="1" max="1" width="4.453125" customWidth="1"/>
    <col min="2" max="2" width="5.7265625" customWidth="1"/>
    <col min="3" max="3" width="80.7265625" customWidth="1"/>
    <col min="4" max="5" width="26.54296875" customWidth="1"/>
  </cols>
  <sheetData>
    <row r="1" spans="2:5" ht="12.75" customHeight="1"/>
    <row r="2" spans="2:5">
      <c r="B2" s="152" t="s">
        <v>748</v>
      </c>
      <c r="C2" s="41"/>
      <c r="D2" s="41"/>
    </row>
    <row r="3" spans="2:5">
      <c r="B3" s="1"/>
      <c r="C3" s="1"/>
      <c r="D3" s="1"/>
    </row>
    <row r="4" spans="2:5" ht="15.5">
      <c r="B4" s="19" t="s">
        <v>197</v>
      </c>
      <c r="C4" s="2"/>
      <c r="D4" s="2"/>
    </row>
    <row r="5" spans="2:5">
      <c r="B5" s="1"/>
      <c r="C5" s="1"/>
      <c r="D5" s="1"/>
    </row>
    <row r="6" spans="2:5" ht="94.5" customHeight="1">
      <c r="B6" s="377" t="s">
        <v>755</v>
      </c>
      <c r="C6" s="377"/>
      <c r="D6" s="377"/>
      <c r="E6" s="377"/>
    </row>
    <row r="7" spans="2:5">
      <c r="B7" s="352"/>
      <c r="C7" s="352"/>
      <c r="D7" s="352"/>
      <c r="E7" s="352"/>
    </row>
    <row r="8" spans="2:5" ht="15" thickBot="1">
      <c r="C8" s="364"/>
      <c r="D8" s="364"/>
      <c r="E8" s="364"/>
    </row>
    <row r="9" spans="2:5" ht="32.25" customHeight="1" thickBot="1">
      <c r="B9" s="90"/>
      <c r="C9" s="354" t="s">
        <v>179</v>
      </c>
      <c r="D9" s="378" t="s">
        <v>198</v>
      </c>
      <c r="E9" s="378"/>
    </row>
    <row r="10" spans="2:5" ht="24" customHeight="1" thickBot="1">
      <c r="B10" s="43"/>
      <c r="C10" s="355"/>
      <c r="D10" s="74">
        <f>+Tartalom!B3</f>
        <v>45107</v>
      </c>
      <c r="E10" s="74">
        <f>+EOMONTH(D10,-12)</f>
        <v>44742</v>
      </c>
    </row>
    <row r="11" spans="2:5">
      <c r="B11" s="375" t="s">
        <v>199</v>
      </c>
      <c r="C11" s="375"/>
      <c r="D11" s="375"/>
      <c r="E11" s="375"/>
    </row>
    <row r="12" spans="2:5">
      <c r="B12" s="87">
        <v>1</v>
      </c>
      <c r="C12" s="64" t="s">
        <v>212</v>
      </c>
      <c r="D12" s="47">
        <v>37073693.851304121</v>
      </c>
      <c r="E12" s="47">
        <v>30933685.663325999</v>
      </c>
    </row>
    <row r="13" spans="2:5" ht="27.75" customHeight="1">
      <c r="B13" s="87">
        <v>2</v>
      </c>
      <c r="C13" s="64" t="s">
        <v>213</v>
      </c>
      <c r="D13" s="47">
        <v>0</v>
      </c>
      <c r="E13" s="47">
        <v>0</v>
      </c>
    </row>
    <row r="14" spans="2:5" ht="25.5" customHeight="1">
      <c r="B14" s="87">
        <v>3</v>
      </c>
      <c r="C14" s="64" t="s">
        <v>202</v>
      </c>
      <c r="D14" s="47">
        <v>0</v>
      </c>
      <c r="E14" s="47">
        <v>0</v>
      </c>
    </row>
    <row r="15" spans="2:5">
      <c r="B15" s="87">
        <v>4</v>
      </c>
      <c r="C15" s="64" t="s">
        <v>214</v>
      </c>
      <c r="D15" s="47">
        <v>0</v>
      </c>
      <c r="E15" s="47">
        <v>0</v>
      </c>
    </row>
    <row r="16" spans="2:5">
      <c r="B16" s="87">
        <v>5</v>
      </c>
      <c r="C16" s="64" t="s">
        <v>215</v>
      </c>
      <c r="D16" s="47">
        <v>0</v>
      </c>
      <c r="E16" s="47">
        <v>0</v>
      </c>
    </row>
    <row r="17" spans="2:5">
      <c r="B17" s="87">
        <v>6</v>
      </c>
      <c r="C17" s="64" t="s">
        <v>216</v>
      </c>
      <c r="D17" s="47">
        <v>-238276.33675600006</v>
      </c>
      <c r="E17" s="47">
        <v>-148770.303201</v>
      </c>
    </row>
    <row r="18" spans="2:5" ht="20.25" customHeight="1">
      <c r="B18" s="101">
        <v>7</v>
      </c>
      <c r="C18" s="76" t="s">
        <v>217</v>
      </c>
      <c r="D18" s="77">
        <v>36835417.514548123</v>
      </c>
      <c r="E18" s="77">
        <v>30784915.360124998</v>
      </c>
    </row>
    <row r="19" spans="2:5">
      <c r="B19" s="375" t="s">
        <v>200</v>
      </c>
      <c r="C19" s="375"/>
      <c r="D19" s="375"/>
      <c r="E19" s="375"/>
    </row>
    <row r="20" spans="2:5">
      <c r="B20" s="87">
        <v>8</v>
      </c>
      <c r="C20" s="64" t="s">
        <v>218</v>
      </c>
      <c r="D20" s="47">
        <v>178512.32137200001</v>
      </c>
      <c r="E20" s="47">
        <v>253919.62772799999</v>
      </c>
    </row>
    <row r="21" spans="2:5" ht="21.75" customHeight="1">
      <c r="B21" s="87" t="s">
        <v>363</v>
      </c>
      <c r="C21" s="64" t="s">
        <v>219</v>
      </c>
      <c r="D21" s="47">
        <v>0</v>
      </c>
      <c r="E21" s="47">
        <v>0</v>
      </c>
    </row>
    <row r="22" spans="2:5">
      <c r="B22" s="87">
        <v>9</v>
      </c>
      <c r="C22" s="64" t="s">
        <v>220</v>
      </c>
      <c r="D22" s="47">
        <v>242800.52339620001</v>
      </c>
      <c r="E22" s="47">
        <v>103554.56540199999</v>
      </c>
    </row>
    <row r="23" spans="2:5" ht="21.75" customHeight="1">
      <c r="B23" s="87" t="s">
        <v>359</v>
      </c>
      <c r="C23" s="64" t="s">
        <v>221</v>
      </c>
      <c r="D23" s="47">
        <v>0</v>
      </c>
      <c r="E23" s="47">
        <v>0</v>
      </c>
    </row>
    <row r="24" spans="2:5">
      <c r="B24" s="87" t="s">
        <v>360</v>
      </c>
      <c r="C24" s="64" t="s">
        <v>201</v>
      </c>
      <c r="D24" s="47">
        <v>0</v>
      </c>
      <c r="E24" s="47">
        <v>0</v>
      </c>
    </row>
    <row r="25" spans="2:5">
      <c r="B25" s="87">
        <v>10</v>
      </c>
      <c r="C25" s="64" t="s">
        <v>222</v>
      </c>
      <c r="D25" s="47">
        <v>0</v>
      </c>
      <c r="E25" s="47">
        <v>0</v>
      </c>
    </row>
    <row r="26" spans="2:5" ht="24" customHeight="1">
      <c r="B26" s="87" t="s">
        <v>364</v>
      </c>
      <c r="C26" s="64" t="s">
        <v>223</v>
      </c>
      <c r="D26" s="47">
        <v>0</v>
      </c>
      <c r="E26" s="47">
        <v>0</v>
      </c>
    </row>
    <row r="27" spans="2:5" ht="22.5" customHeight="1">
      <c r="B27" s="87" t="s">
        <v>365</v>
      </c>
      <c r="C27" s="64" t="s">
        <v>224</v>
      </c>
      <c r="D27" s="47">
        <v>0</v>
      </c>
      <c r="E27" s="47">
        <v>0</v>
      </c>
    </row>
    <row r="28" spans="2:5">
      <c r="B28" s="87">
        <v>11</v>
      </c>
      <c r="C28" s="64" t="s">
        <v>225</v>
      </c>
      <c r="D28" s="47">
        <v>0</v>
      </c>
      <c r="E28" s="47">
        <v>0</v>
      </c>
    </row>
    <row r="29" spans="2:5">
      <c r="B29" s="87">
        <v>12</v>
      </c>
      <c r="C29" s="64" t="s">
        <v>226</v>
      </c>
      <c r="D29" s="47">
        <v>0</v>
      </c>
      <c r="E29" s="47">
        <v>0</v>
      </c>
    </row>
    <row r="30" spans="2:5">
      <c r="B30" s="101">
        <v>13</v>
      </c>
      <c r="C30" s="76" t="s">
        <v>227</v>
      </c>
      <c r="D30" s="77">
        <v>421312.84476820001</v>
      </c>
      <c r="E30" s="77">
        <v>357474.19312999997</v>
      </c>
    </row>
    <row r="31" spans="2:5">
      <c r="B31" s="375" t="s">
        <v>228</v>
      </c>
      <c r="C31" s="375"/>
      <c r="D31" s="375"/>
      <c r="E31" s="375"/>
    </row>
    <row r="32" spans="2:5" ht="21" customHeight="1">
      <c r="B32" s="87">
        <v>14</v>
      </c>
      <c r="C32" s="64" t="s">
        <v>229</v>
      </c>
      <c r="D32" s="47">
        <v>205612.94678999999</v>
      </c>
      <c r="E32" s="47">
        <v>0</v>
      </c>
    </row>
    <row r="33" spans="2:5" ht="21.75" customHeight="1">
      <c r="B33" s="87">
        <v>15</v>
      </c>
      <c r="C33" s="64" t="s">
        <v>203</v>
      </c>
      <c r="D33" s="47">
        <v>0</v>
      </c>
      <c r="E33" s="47">
        <v>0</v>
      </c>
    </row>
    <row r="34" spans="2:5">
      <c r="B34" s="87">
        <v>16</v>
      </c>
      <c r="C34" s="64" t="s">
        <v>204</v>
      </c>
      <c r="D34" s="47">
        <v>0</v>
      </c>
      <c r="E34" s="47">
        <v>48579.589773</v>
      </c>
    </row>
    <row r="35" spans="2:5" ht="24.75" customHeight="1">
      <c r="B35" s="87" t="s">
        <v>366</v>
      </c>
      <c r="C35" s="64" t="s">
        <v>230</v>
      </c>
      <c r="D35" s="47">
        <v>0</v>
      </c>
      <c r="E35" s="47">
        <v>0</v>
      </c>
    </row>
    <row r="36" spans="2:5">
      <c r="B36" s="87">
        <v>17</v>
      </c>
      <c r="C36" s="64" t="s">
        <v>205</v>
      </c>
      <c r="D36" s="47">
        <v>0</v>
      </c>
      <c r="E36" s="47">
        <v>0</v>
      </c>
    </row>
    <row r="37" spans="2:5">
      <c r="B37" s="87" t="s">
        <v>367</v>
      </c>
      <c r="C37" s="64" t="s">
        <v>207</v>
      </c>
      <c r="D37" s="47">
        <v>0</v>
      </c>
      <c r="E37" s="47">
        <v>0</v>
      </c>
    </row>
    <row r="38" spans="2:5">
      <c r="B38" s="101">
        <v>18</v>
      </c>
      <c r="C38" s="76" t="s">
        <v>231</v>
      </c>
      <c r="D38" s="77">
        <v>205612.94678999999</v>
      </c>
      <c r="E38" s="77">
        <v>48579.589773</v>
      </c>
    </row>
    <row r="39" spans="2:5">
      <c r="B39" s="375" t="s">
        <v>208</v>
      </c>
      <c r="C39" s="375"/>
      <c r="D39" s="375"/>
      <c r="E39" s="375"/>
    </row>
    <row r="40" spans="2:5">
      <c r="B40" s="87">
        <v>19</v>
      </c>
      <c r="C40" s="64" t="s">
        <v>232</v>
      </c>
      <c r="D40" s="47">
        <v>6705047.0010849182</v>
      </c>
      <c r="E40" s="47">
        <v>6475655.7259400003</v>
      </c>
    </row>
    <row r="41" spans="2:5">
      <c r="B41" s="87">
        <v>20</v>
      </c>
      <c r="C41" s="64" t="s">
        <v>233</v>
      </c>
      <c r="D41" s="47">
        <v>-4521796.8702780139</v>
      </c>
      <c r="E41" s="47">
        <v>-4308288.1679580007</v>
      </c>
    </row>
    <row r="42" spans="2:5" ht="25.5" customHeight="1">
      <c r="B42" s="87">
        <v>21</v>
      </c>
      <c r="C42" s="64" t="s">
        <v>234</v>
      </c>
      <c r="D42" s="47">
        <v>0</v>
      </c>
      <c r="E42" s="47">
        <v>0</v>
      </c>
    </row>
    <row r="43" spans="2:5">
      <c r="B43" s="101">
        <v>22</v>
      </c>
      <c r="C43" s="76" t="s">
        <v>235</v>
      </c>
      <c r="D43" s="77">
        <v>2183250.1308069048</v>
      </c>
      <c r="E43" s="77">
        <v>2167367.5579820001</v>
      </c>
    </row>
    <row r="44" spans="2:5" ht="15.75" customHeight="1">
      <c r="B44" s="375" t="s">
        <v>236</v>
      </c>
      <c r="C44" s="375"/>
      <c r="D44" s="375"/>
      <c r="E44" s="375"/>
    </row>
    <row r="45" spans="2:5">
      <c r="B45" s="87" t="s">
        <v>368</v>
      </c>
      <c r="C45" s="64" t="s">
        <v>237</v>
      </c>
      <c r="D45" s="47">
        <v>0</v>
      </c>
      <c r="E45" s="47">
        <v>0</v>
      </c>
    </row>
    <row r="46" spans="2:5">
      <c r="B46" s="87" t="s">
        <v>369</v>
      </c>
      <c r="C46" s="64" t="s">
        <v>238</v>
      </c>
      <c r="D46" s="47">
        <v>0</v>
      </c>
      <c r="E46" s="47">
        <v>0</v>
      </c>
    </row>
    <row r="47" spans="2:5">
      <c r="B47" s="87" t="s">
        <v>371</v>
      </c>
      <c r="C47" s="64" t="s">
        <v>239</v>
      </c>
      <c r="D47" s="47">
        <v>0</v>
      </c>
      <c r="E47" s="47">
        <v>0</v>
      </c>
    </row>
    <row r="48" spans="2:5">
      <c r="B48" s="87" t="s">
        <v>372</v>
      </c>
      <c r="C48" s="64" t="s">
        <v>240</v>
      </c>
      <c r="D48" s="47">
        <v>0</v>
      </c>
      <c r="E48" s="47">
        <v>0</v>
      </c>
    </row>
    <row r="49" spans="2:6" ht="22.5" customHeight="1">
      <c r="B49" s="87" t="s">
        <v>373</v>
      </c>
      <c r="C49" s="64" t="s">
        <v>241</v>
      </c>
      <c r="D49" s="47">
        <v>0</v>
      </c>
      <c r="E49" s="47">
        <v>0</v>
      </c>
    </row>
    <row r="50" spans="2:6">
      <c r="B50" s="87" t="s">
        <v>374</v>
      </c>
      <c r="C50" s="64" t="s">
        <v>242</v>
      </c>
      <c r="D50" s="47">
        <v>0</v>
      </c>
      <c r="E50" s="47">
        <v>0</v>
      </c>
    </row>
    <row r="51" spans="2:6">
      <c r="B51" s="87" t="s">
        <v>375</v>
      </c>
      <c r="C51" s="64" t="s">
        <v>243</v>
      </c>
      <c r="D51" s="47">
        <v>0</v>
      </c>
      <c r="E51" s="47">
        <v>0</v>
      </c>
    </row>
    <row r="52" spans="2:6" ht="24" customHeight="1">
      <c r="B52" s="87" t="s">
        <v>376</v>
      </c>
      <c r="C52" s="64" t="s">
        <v>244</v>
      </c>
      <c r="D52" s="47">
        <v>0</v>
      </c>
      <c r="E52" s="47">
        <v>0</v>
      </c>
    </row>
    <row r="53" spans="2:6" ht="23.25" customHeight="1">
      <c r="B53" s="87" t="s">
        <v>377</v>
      </c>
      <c r="C53" s="64" t="s">
        <v>245</v>
      </c>
      <c r="D53" s="47">
        <v>0</v>
      </c>
      <c r="E53" s="47">
        <v>0</v>
      </c>
    </row>
    <row r="54" spans="2:6">
      <c r="B54" s="87" t="s">
        <v>378</v>
      </c>
      <c r="C54" s="64" t="s">
        <v>246</v>
      </c>
      <c r="D54" s="47">
        <v>0</v>
      </c>
      <c r="E54" s="47">
        <v>0</v>
      </c>
    </row>
    <row r="55" spans="2:6">
      <c r="B55" s="101" t="s">
        <v>370</v>
      </c>
      <c r="C55" s="78" t="s">
        <v>247</v>
      </c>
      <c r="D55" s="79">
        <v>0</v>
      </c>
      <c r="E55" s="79">
        <v>0</v>
      </c>
    </row>
    <row r="56" spans="2:6">
      <c r="B56" s="375" t="s">
        <v>248</v>
      </c>
      <c r="C56" s="375"/>
      <c r="D56" s="375"/>
      <c r="E56" s="375"/>
    </row>
    <row r="57" spans="2:6">
      <c r="B57" s="87">
        <v>23</v>
      </c>
      <c r="C57" s="64" t="s">
        <v>125</v>
      </c>
      <c r="D57" s="47">
        <v>3551484.7902699457</v>
      </c>
      <c r="E57" s="47">
        <v>3347374.5691860002</v>
      </c>
    </row>
    <row r="58" spans="2:6">
      <c r="B58" s="101">
        <v>24</v>
      </c>
      <c r="C58" s="255" t="s">
        <v>196</v>
      </c>
      <c r="D58" s="254">
        <v>39645593.368951701</v>
      </c>
      <c r="E58" s="254">
        <v>33358336.70101</v>
      </c>
    </row>
    <row r="59" spans="2:6">
      <c r="B59" s="376" t="s">
        <v>211</v>
      </c>
      <c r="C59" s="376"/>
      <c r="D59" s="376"/>
      <c r="E59" s="376"/>
    </row>
    <row r="60" spans="2:6">
      <c r="B60" s="87">
        <v>25</v>
      </c>
      <c r="C60" s="64" t="s">
        <v>249</v>
      </c>
      <c r="D60" s="293">
        <v>8.9599999999999999E-2</v>
      </c>
      <c r="E60" s="293">
        <v>0.10034596746200031</v>
      </c>
      <c r="F60" s="300"/>
    </row>
    <row r="61" spans="2:6">
      <c r="B61" s="87" t="s">
        <v>379</v>
      </c>
      <c r="C61" s="64" t="s">
        <v>250</v>
      </c>
      <c r="D61" s="293">
        <v>8.9599999999999999E-2</v>
      </c>
      <c r="E61" s="293">
        <v>0.10034596746200031</v>
      </c>
    </row>
    <row r="62" spans="2:6">
      <c r="B62" s="87" t="s">
        <v>55</v>
      </c>
      <c r="C62" s="64" t="s">
        <v>251</v>
      </c>
      <c r="D62" s="293">
        <v>8.9599999999999999E-2</v>
      </c>
      <c r="E62" s="293">
        <v>0.10034596746200031</v>
      </c>
    </row>
    <row r="63" spans="2:6">
      <c r="B63" s="87">
        <v>26</v>
      </c>
      <c r="C63" s="64" t="s">
        <v>252</v>
      </c>
      <c r="D63" s="293">
        <v>0.03</v>
      </c>
      <c r="E63" s="293">
        <v>0.03</v>
      </c>
    </row>
    <row r="64" spans="2:6">
      <c r="B64" s="87" t="s">
        <v>380</v>
      </c>
      <c r="C64" s="64" t="s">
        <v>253</v>
      </c>
      <c r="D64" s="293">
        <v>0</v>
      </c>
      <c r="E64" s="293">
        <v>0</v>
      </c>
    </row>
    <row r="65" spans="2:5">
      <c r="B65" s="87" t="s">
        <v>381</v>
      </c>
      <c r="C65" s="10" t="s">
        <v>254</v>
      </c>
      <c r="D65" s="293">
        <v>0</v>
      </c>
      <c r="E65" s="293">
        <v>0</v>
      </c>
    </row>
    <row r="66" spans="2:5">
      <c r="B66" s="87">
        <v>27</v>
      </c>
      <c r="C66" s="64" t="s">
        <v>255</v>
      </c>
      <c r="D66" s="293">
        <v>0</v>
      </c>
      <c r="E66" s="293">
        <v>0</v>
      </c>
    </row>
    <row r="67" spans="2:5">
      <c r="B67" s="101" t="s">
        <v>382</v>
      </c>
      <c r="C67" s="255" t="s">
        <v>256</v>
      </c>
      <c r="D67" s="294">
        <v>0.03</v>
      </c>
      <c r="E67" s="294">
        <v>0.03</v>
      </c>
    </row>
    <row r="68" spans="2:5">
      <c r="B68" s="376" t="s">
        <v>257</v>
      </c>
      <c r="C68" s="376"/>
      <c r="D68" s="376"/>
      <c r="E68" s="376"/>
    </row>
    <row r="69" spans="2:5">
      <c r="B69" s="101" t="s">
        <v>383</v>
      </c>
      <c r="C69" s="255" t="s">
        <v>258</v>
      </c>
      <c r="D69" s="256"/>
      <c r="E69" s="256"/>
    </row>
    <row r="70" spans="2:5" ht="23.25" customHeight="1">
      <c r="B70" s="357" t="s">
        <v>726</v>
      </c>
      <c r="C70" s="357"/>
      <c r="D70" s="357"/>
      <c r="E70" s="357"/>
    </row>
    <row r="71" spans="2:5">
      <c r="C71" s="64"/>
    </row>
    <row r="72" spans="2:5">
      <c r="C72" s="64"/>
    </row>
    <row r="73" spans="2:5">
      <c r="C73" s="64"/>
    </row>
  </sheetData>
  <sheetProtection algorithmName="SHA-512" hashValue="EDhX6GoscNShz3fcmjps2IdKMAezM/NsxVQeziSDZ/IWgtYRHw7lQkXiq93BWIpab/NaLw5DyHHiDGy0K/kHww==" saltValue="2iu4I+GZDmtcE3wWeujoug==" spinCount="100000" sheet="1" objects="1" scenarios="1"/>
  <mergeCells count="14">
    <mergeCell ref="B7:E7"/>
    <mergeCell ref="C8:E8"/>
    <mergeCell ref="B6:E6"/>
    <mergeCell ref="D9:E9"/>
    <mergeCell ref="C9:C10"/>
    <mergeCell ref="B11:E11"/>
    <mergeCell ref="B19:E19"/>
    <mergeCell ref="B31:E31"/>
    <mergeCell ref="B70:E70"/>
    <mergeCell ref="B39:E39"/>
    <mergeCell ref="B44:E44"/>
    <mergeCell ref="B56:E56"/>
    <mergeCell ref="B59:E59"/>
    <mergeCell ref="B68:E68"/>
  </mergeCells>
  <hyperlinks>
    <hyperlink ref="B2" location="Tartalom!A1" display="Back to contents page" xr:uid="{FA1F7BC8-A813-4F88-9CC5-C6A810AEBA0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unka16">
    <tabColor theme="9" tint="0.79998168889431442"/>
  </sheetPr>
  <dimension ref="B1:D22"/>
  <sheetViews>
    <sheetView showGridLines="0" workbookViewId="0">
      <selection activeCell="B4" sqref="B4"/>
    </sheetView>
  </sheetViews>
  <sheetFormatPr defaultRowHeight="14.5"/>
  <cols>
    <col min="1" max="2" width="4.453125" customWidth="1"/>
    <col min="3" max="3" width="80.7265625" customWidth="1"/>
    <col min="4" max="4" width="23" customWidth="1"/>
  </cols>
  <sheetData>
    <row r="1" spans="2:4" ht="12.75" customHeight="1"/>
    <row r="2" spans="2:4">
      <c r="B2" s="152" t="s">
        <v>748</v>
      </c>
      <c r="C2" s="89"/>
    </row>
    <row r="3" spans="2:4">
      <c r="B3" s="1"/>
      <c r="C3" s="1"/>
    </row>
    <row r="4" spans="2:4" ht="15.5">
      <c r="B4" s="19" t="s">
        <v>259</v>
      </c>
      <c r="C4" s="2"/>
    </row>
    <row r="5" spans="2:4" ht="2.15" customHeight="1">
      <c r="B5" s="1"/>
      <c r="C5" s="1"/>
    </row>
    <row r="6" spans="2:4" ht="2.15" customHeight="1">
      <c r="B6" s="20"/>
      <c r="C6" s="20"/>
    </row>
    <row r="7" spans="2:4" ht="2.15" customHeight="1">
      <c r="B7" s="3"/>
      <c r="C7" s="4"/>
    </row>
    <row r="8" spans="2:4" ht="15" thickBot="1">
      <c r="B8" s="30"/>
      <c r="C8" s="364">
        <f>+Tartalom!B3</f>
        <v>45107</v>
      </c>
      <c r="D8" s="364"/>
    </row>
    <row r="9" spans="2:4" ht="33" customHeight="1" thickBot="1">
      <c r="B9" s="94"/>
      <c r="C9" s="7" t="s">
        <v>179</v>
      </c>
      <c r="D9" s="23" t="s">
        <v>198</v>
      </c>
    </row>
    <row r="10" spans="2:4" ht="25.5" customHeight="1">
      <c r="B10" s="87" t="s">
        <v>260</v>
      </c>
      <c r="C10" s="75" t="s">
        <v>279</v>
      </c>
      <c r="D10" s="54">
        <v>36835417.514548123</v>
      </c>
    </row>
    <row r="11" spans="2:4">
      <c r="B11" s="87" t="s">
        <v>261</v>
      </c>
      <c r="C11" s="80" t="s">
        <v>280</v>
      </c>
      <c r="D11" s="47">
        <v>0.36968991863600004</v>
      </c>
    </row>
    <row r="12" spans="2:4">
      <c r="B12" s="87" t="s">
        <v>262</v>
      </c>
      <c r="C12" s="80" t="s">
        <v>281</v>
      </c>
      <c r="D12" s="47">
        <v>36835417.144858204</v>
      </c>
    </row>
    <row r="13" spans="2:4">
      <c r="B13" s="87" t="s">
        <v>263</v>
      </c>
      <c r="C13" s="81" t="s">
        <v>264</v>
      </c>
      <c r="D13" s="47">
        <v>86126.638797998763</v>
      </c>
    </row>
    <row r="14" spans="2:4">
      <c r="B14" s="87" t="s">
        <v>265</v>
      </c>
      <c r="C14" s="81" t="s">
        <v>266</v>
      </c>
      <c r="D14" s="47">
        <v>12173908.646120276</v>
      </c>
    </row>
    <row r="15" spans="2:4" ht="20">
      <c r="B15" s="87" t="s">
        <v>267</v>
      </c>
      <c r="C15" s="34" t="s">
        <v>268</v>
      </c>
      <c r="D15" s="47">
        <v>454801.86660887365</v>
      </c>
    </row>
    <row r="16" spans="2:4">
      <c r="B16" s="87" t="s">
        <v>269</v>
      </c>
      <c r="C16" s="81" t="s">
        <v>270</v>
      </c>
      <c r="D16" s="47">
        <v>798062.23740321118</v>
      </c>
    </row>
    <row r="17" spans="2:4">
      <c r="B17" s="87" t="s">
        <v>271</v>
      </c>
      <c r="C17" s="81" t="s">
        <v>282</v>
      </c>
      <c r="D17" s="47">
        <v>7643567.4424816249</v>
      </c>
    </row>
    <row r="18" spans="2:4">
      <c r="B18" s="87" t="s">
        <v>272</v>
      </c>
      <c r="C18" s="81" t="s">
        <v>273</v>
      </c>
      <c r="D18" s="47">
        <v>5371487.9761658115</v>
      </c>
    </row>
    <row r="19" spans="2:4">
      <c r="B19" s="87" t="s">
        <v>274</v>
      </c>
      <c r="C19" s="81" t="s">
        <v>283</v>
      </c>
      <c r="D19" s="47">
        <v>7572795.0477833627</v>
      </c>
    </row>
    <row r="20" spans="2:4">
      <c r="B20" s="87" t="s">
        <v>275</v>
      </c>
      <c r="C20" s="81" t="s">
        <v>276</v>
      </c>
      <c r="D20" s="47">
        <v>388340.8342817243</v>
      </c>
    </row>
    <row r="21" spans="2:4" ht="15" thickBot="1">
      <c r="B21" s="99" t="s">
        <v>277</v>
      </c>
      <c r="C21" s="82" t="s">
        <v>278</v>
      </c>
      <c r="D21" s="324">
        <v>2346326.45521532</v>
      </c>
    </row>
    <row r="22" spans="2:4">
      <c r="C22" s="84"/>
      <c r="D22" s="84"/>
    </row>
  </sheetData>
  <sheetProtection algorithmName="SHA-512" hashValue="BEpo2uUeAJf+5ZiG2UnZwY+7lDjnhsYn5P3DSmNzQOXKW8WBmocHAfhJIKVEkH3KYQxpPtqnrQ7kNno4NzUPWQ==" saltValue="So2xdLrlpyyaea7kM58zoA==" spinCount="100000" sheet="1" objects="1" scenarios="1"/>
  <mergeCells count="1">
    <mergeCell ref="C8:D8"/>
  </mergeCells>
  <hyperlinks>
    <hyperlink ref="B2" location="Tartalom!A1" display="Back to contents page" xr:uid="{A21E9BF2-A5A0-4DE7-98FE-5D9FC439A18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Tartalom</vt:lpstr>
      <vt:lpstr>KM1</vt:lpstr>
      <vt:lpstr>OV1</vt:lpstr>
      <vt:lpstr>CC1</vt:lpstr>
      <vt:lpstr>CC2</vt:lpstr>
      <vt:lpstr>IFRS9</vt:lpstr>
      <vt:lpstr>LR1</vt:lpstr>
      <vt:lpstr>LR2</vt:lpstr>
      <vt:lpstr>LR3</vt:lpstr>
      <vt:lpstr>LIQ1</vt:lpstr>
      <vt:lpstr>LIQ2</vt:lpstr>
      <vt:lpstr>CR1</vt:lpstr>
      <vt:lpstr>CR1-A</vt:lpstr>
      <vt:lpstr>CR2</vt:lpstr>
      <vt:lpstr>CQ1</vt:lpstr>
      <vt:lpstr>CQ4</vt:lpstr>
      <vt:lpstr>CQ5</vt:lpstr>
      <vt:lpstr>CQ7</vt:lpstr>
      <vt:lpstr>CCR1</vt:lpstr>
      <vt:lpstr>CCR2</vt:lpstr>
      <vt:lpstr>CCR3</vt:lpstr>
      <vt:lpstr>CCR5</vt:lpstr>
      <vt:lpstr>CCR6</vt:lpstr>
      <vt:lpstr>CCR8</vt:lpstr>
      <vt:lpstr>MR1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2023-08-25T11:40:38Z</dcterms:modified>
</cp:coreProperties>
</file>