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6A6B87B8-240E-420D-AC9E-2E7D87641215}" xr6:coauthVersionLast="47" xr6:coauthVersionMax="47" xr10:uidLastSave="{00000000-0000-0000-0000-000000000000}"/>
  <workbookProtection workbookAlgorithmName="SHA-512" workbookHashValue="WKfqh72+bsdiKysvLIkUTIN9fszDJ6QdEpHMj0IJcl83M5gn0HNfCkHmHj55JM1MqNrtMzwVL6TC9CpzeqBzXg==" workbookSaltValue="td9DEXOqQCOuvW0cwcLOfA==" workbookSpinCount="100000" lockStructure="1"/>
  <bookViews>
    <workbookView xWindow="-110" yWindow="-110" windowWidth="19420" windowHeight="10420" xr2:uid="{00000000-000D-0000-FFFF-FFFF00000000}"/>
  </bookViews>
  <sheets>
    <sheet name="Tartalom" sheetId="20" r:id="rId1"/>
    <sheet name="KM1" sheetId="1" r:id="rId2"/>
    <sheet name="OV1" sheetId="3" r:id="rId3"/>
    <sheet name="CC1" sheetId="10" r:id="rId4"/>
    <sheet name="LIQ1" sheetId="58" r:id="rId5"/>
    <sheet name="IFRS9" sheetId="56" r:id="rId6"/>
  </sheets>
  <definedNames>
    <definedName name="ID" localSheetId="3" hidden="1">"657281c9-40be-40c0-a0e0-28b182cf62b7"</definedName>
    <definedName name="ID" localSheetId="5" hidden="1">"7e7a4ff4-b554-4c97-800b-d165467b5a78"</definedName>
    <definedName name="ID" localSheetId="1" hidden="1">"e0c14cef-f6fa-44a4-bed2-4cef6d2b16bc"</definedName>
    <definedName name="ID" localSheetId="4" hidden="1">"6684b545-4be9-4bd8-a7fc-ff05bd88f588"</definedName>
    <definedName name="ID" localSheetId="2" hidden="1">"2e9742bb-3871-4ff7-9535-d08c6ee74955"</definedName>
    <definedName name="ID" localSheetId="0" hidden="1">"a8eaf58a-4fab-4a2f-82f1-f61d1ca6b5f7"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1" i="10" l="1"/>
  <c r="D97" i="10"/>
  <c r="D9" i="56"/>
  <c r="E9" i="56"/>
  <c r="H10" i="58"/>
  <c r="I10" i="58"/>
  <c r="J10" i="58"/>
  <c r="K10" i="58"/>
  <c r="D10" i="58"/>
  <c r="E10" i="58"/>
  <c r="F10" i="58"/>
  <c r="G10" i="58"/>
  <c r="C8" i="10"/>
  <c r="F21" i="3"/>
  <c r="F20" i="3"/>
  <c r="F19" i="3"/>
  <c r="F18" i="3"/>
  <c r="F17" i="3"/>
  <c r="F16" i="3"/>
  <c r="F15" i="3"/>
  <c r="F14" i="3"/>
  <c r="F13" i="3"/>
  <c r="F12" i="3"/>
  <c r="F11" i="3"/>
  <c r="D10" i="3"/>
  <c r="E10" i="3"/>
  <c r="F10" i="3"/>
  <c r="H32" i="1"/>
  <c r="H33" i="1"/>
  <c r="G32" i="1"/>
  <c r="G33" i="1"/>
  <c r="F32" i="1"/>
  <c r="F33" i="1"/>
  <c r="E32" i="1"/>
  <c r="E33" i="1"/>
  <c r="D32" i="1"/>
  <c r="D33" i="1"/>
  <c r="H37" i="1"/>
  <c r="G37" i="1"/>
  <c r="F37" i="1"/>
  <c r="E37" i="1"/>
  <c r="D37" i="1"/>
  <c r="H19" i="1"/>
  <c r="G19" i="1"/>
  <c r="F19" i="1"/>
  <c r="E19" i="1"/>
  <c r="D19" i="1"/>
  <c r="H18" i="1"/>
  <c r="G18" i="1"/>
  <c r="F18" i="1"/>
  <c r="E18" i="1"/>
  <c r="D18" i="1"/>
  <c r="H17" i="1"/>
  <c r="G17" i="1"/>
  <c r="F17" i="1"/>
  <c r="E17" i="1"/>
  <c r="D17" i="1"/>
  <c r="D9" i="1"/>
  <c r="E9" i="1"/>
  <c r="F9" i="1"/>
  <c r="G9" i="1"/>
  <c r="H9" i="1"/>
</calcChain>
</file>

<file path=xl/sharedStrings.xml><?xml version="1.0" encoding="utf-8"?>
<sst xmlns="http://schemas.openxmlformats.org/spreadsheetml/2006/main" count="313" uniqueCount="291">
  <si>
    <t>Back to contents page</t>
  </si>
  <si>
    <t>KM1 - A fő mérőszámok</t>
  </si>
  <si>
    <t>(millió forintban)</t>
  </si>
  <si>
    <t>OV1 - A teljes kockázati kitettségértékek áttekintése</t>
  </si>
  <si>
    <t>Teljes kockázati kitettségérték (TREA)</t>
  </si>
  <si>
    <t>Minimum tőkekövetelmények</t>
  </si>
  <si>
    <t>Hitelkockázat (a partnerkockázaton kívül)</t>
  </si>
  <si>
    <t>ebből sztenderd módszer</t>
  </si>
  <si>
    <t>Partnerkockázat</t>
  </si>
  <si>
    <t>ebből piaci árazás szerint</t>
  </si>
  <si>
    <t>ebből hitelértékelési korrekció (CVA)</t>
  </si>
  <si>
    <t>Piaci kockázat</t>
  </si>
  <si>
    <t>Működési kockázat</t>
  </si>
  <si>
    <t>ebből az alapmutató módszere</t>
  </si>
  <si>
    <t>ebből fejlett mérési módszer</t>
  </si>
  <si>
    <t>Összesen</t>
  </si>
  <si>
    <t>CC1 - A szabályozói szavatolótőke összetétele</t>
  </si>
  <si>
    <t>Tőkeinstrumentumok és a kapcsolódó névértéken felüli befizetések (ázsió)</t>
  </si>
  <si>
    <t>ebből: részvény</t>
  </si>
  <si>
    <t>Halmozott egyéb átfogó jövedelem (és egyéb tartalékok)</t>
  </si>
  <si>
    <t>Általános banki kockázatok fedezetére képzett tartalékok</t>
  </si>
  <si>
    <t>Függetlenül felülvizsgált évközi nyereség minden előre látható teher vagy osztalék levonása után</t>
  </si>
  <si>
    <t>Elsődleges alapvető tőke a szabályozói kiigazításokat megelőzően</t>
  </si>
  <si>
    <t>Kiegészítő értékelési korrekció (negatív összeg)</t>
  </si>
  <si>
    <t>Immateriális javak (a kapcsolódó adókötelezettségek levonása után) (negatív összeg)</t>
  </si>
  <si>
    <t>A várható veszteségértékek kiszámításából eredő negatív összegek</t>
  </si>
  <si>
    <t>Valós értéken értékelt kötelezettségekből származó nyereség vagy veszteség, amely a saját hitelképességében beállt változásokra vezethető vissza</t>
  </si>
  <si>
    <t>Az 1250%-os kockázati súllyal figyelembe veendő következő elemek kitettségekre, ha az intézmény a levonási alternatívát választja</t>
  </si>
  <si>
    <t>ebből: értékpapírosítási pozíciók (negatív összeg)</t>
  </si>
  <si>
    <t>ebből: nyitva szállítás (negatív összeg)</t>
  </si>
  <si>
    <t>ebből: átmeneti különbözetből származó halasztott adókövetelések</t>
  </si>
  <si>
    <t>A folyó üzleti év veszteségei (negatív összeg)</t>
  </si>
  <si>
    <t>Elsődleges alapvető tőke</t>
  </si>
  <si>
    <t>ebből: leányvállalatok által kibocsátott, kivezetésre kerülő instrumentumok</t>
  </si>
  <si>
    <t>Hitelkockázati kiigazítások</t>
  </si>
  <si>
    <t>ebből: tőkefenntartási pufferkövetelmény</t>
  </si>
  <si>
    <t>A hitelkockázati kiigazításoknak a járulékos tőkébe belső minősítésen alapuló módszer szerint történő bevonására vonatkozó felső korlát</t>
  </si>
  <si>
    <t>Kivezetésre kerülő járulékos tőkeinstrumentumokra vonatkozó jelenlegi felső korlát</t>
  </si>
  <si>
    <t>Elsődleges alapvető tőke (CET1): instrumentumok és tartalékok</t>
  </si>
  <si>
    <t>Forrás a szabályozói konszolidáció hatókörébe tartozó mérleg hivatkozási számai/betűjelzései alapján</t>
  </si>
  <si>
    <r>
      <t>Eredménytartalék</t>
    </r>
    <r>
      <rPr>
        <vertAlign val="superscript"/>
        <sz val="8"/>
        <rFont val="Arial"/>
        <family val="2"/>
        <charset val="238"/>
      </rPr>
      <t>1</t>
    </r>
  </si>
  <si>
    <t>A CRR 484. cikkének (3) bekezdésében említett beszámítható elemek összege és a kapcsolódó névértéken felüli befizetések (ázsió), amelyek kivezetésre kerülnek az elsődleges alapvető tőkéből</t>
  </si>
  <si>
    <t>Kisebbségi részesedések (a konszolidált elsődleges alapvető tőkében megengedett összeg)</t>
  </si>
  <si>
    <t>Elsődleges alapvető tőke (CET1): szabályozói kiigazítások</t>
  </si>
  <si>
    <t>Jövőbeli nyereségtől függően érvényesíthető halasztott adókövetelések, kivéve az átmeneti különbözetből származókat (a kapcsolódó adókötelezettség levonása után, amennyiben teljesülnek a CRR 38. cikkének (3) bekezdésében foglalt feltételek) (negatív összeg)</t>
  </si>
  <si>
    <t>Nem valós értéken értékelt pénzügyi instrumentumok cash flow fedezeti ügyleteiből származó nyereségekhez vagy veszteségekhez kapcsolódó valós értékelés értékelési tartaléka</t>
  </si>
  <si>
    <t>Minden olyan sajáttőke-növekedés, amely értékpapírosított eszközökből ered (negatív összeg)</t>
  </si>
  <si>
    <t>Meghatározott szolgáltatást nyújtó nyugdíjalapban lévő eszközök (negatív összeg)</t>
  </si>
  <si>
    <t>Egy intézmény közvetlen, közvetett és szintetikus módon tulajdonában lévő saját elsődleges alapvető tőkeinstrumentumok állománya (negatív összeg)</t>
  </si>
  <si>
    <t>Olyan pénzügyi ágazatbeli szervezetek által kibocsátott, az intézmény közvetlen, közvetett és szintetikus módon tulajdonában lévő elsődleges alapvető tőkeinstrumentumok állománya, amelyekkel az intézmény kereszttulajdonlási viszonyban áll, amelynek célja az intézmény szavatolótőkéjének mesterséges megemelése (negatív összeg)</t>
  </si>
  <si>
    <t>Az intézmény közvetlen, közvetett és szintetikus módon tulajdonát képező, pénzügyi ágazatbeli szervezetek által kibocsátott elsődleges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</si>
  <si>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elsődleges alapvető tőkeinstrumentumok állománya, ha az intézmény jelentős befektetéssel rendelkezik az említett szervezetekben (10 %-os küszöbérték feletti összeg, a figyelembe vehető rövid pozíciók levonása után) (negatív összeg)</t>
  </si>
  <si>
    <t>ebből: pénzügyi ágazaton kívüli befolyásoló részesedés (negatív összeg)</t>
  </si>
  <si>
    <t>Az átmeneti különbözetből származó halasztott adókövetelések (a 10 %-os küszöbérték feletti összeg, a kapcsolódó adókötelezettség levonása után, amennyiben teljesülnek a CRR 38. cikkének (3) bekezdésében foglalt feltételek) (negatív összeg)</t>
  </si>
  <si>
    <t>A 17,65 %-os küszöbértéket meghaladó összeg (negatív összeg)</t>
  </si>
  <si>
    <t>ebből: Az intézmény közvetlen, közvetett és szintetikus módon tulajdonát képező, pénzügyi ágazatbeli szervezetek által kibocsátott elsődleges alapvető tőkeinstrumentumok állománya, ha az intézmény jelentős befektetéssel rendelkezik az említett szervezetekben</t>
  </si>
  <si>
    <t>A CET1 tőkeelemekhez kapcsolódó előre látható adóterhek, kivéve, ha az intézmény megfelelően korrigálja a CET1 tőkeelemek összegét annyiban, amennyiben az ilyen adóterhek csökkentik azt az összeget, amelynek mértékéig az említett elemek kockázatok vagy veszteségek fedezésére alkalmazhatók (negatív összeg)</t>
  </si>
  <si>
    <t>A kiegészítő alapvető tőkéből (AT1) levonandó beszámíthatóelemek azon összege, amely meghaladja az intézmény AT1 elemeit (negatív összeg)</t>
  </si>
  <si>
    <t>Egyéb szabályozói kiigazítások</t>
  </si>
  <si>
    <t>Az elsődleges alapvető tőke (CET1) összes szabályozói kiigazítása</t>
  </si>
  <si>
    <t>Elsődleges alapvető tőke (CET1)</t>
  </si>
  <si>
    <t>Kiegészítő alapvető tőke (AT1): instrumentumok</t>
  </si>
  <si>
    <t>ebből: az alkalmazandó számviteli szabályozás szerinti saját tőkének minősül</t>
  </si>
  <si>
    <t>ebből: az alkalmazandó számviteli szabályozás szerinti kötelezettségeknek minősül</t>
  </si>
  <si>
    <t>A CRR 484. cikkének (4) bekezdésében említett beszámítható elemek összege és a kapcsolódó névértéken felüli befizetések, amelyek kivezetésre kerülnek az AT1 tőkéből</t>
  </si>
  <si>
    <t>A CRR 494a. cikkének (1) bekezdésében említett azon beszámítható elemek összege, amelyek kivezetésre kerülnek az AT1 tőkéből</t>
  </si>
  <si>
    <t>A CRR 494b. cikkének (1) bekezdésében említett azon beszámítható elemek összege, amelyek kivezetésre kerülnek az AT1 tőkéből</t>
  </si>
  <si>
    <t>A konszolidált kiegészítő alapvető tőke részét képező, az alapvető tőkébe beszámítható tőke (beleértve az 5. sorban nem szereplő kisebbségi részesedéseket is), amelyet leányvállalatok bocsátanak ki és harmadik felek birtokolnak</t>
  </si>
  <si>
    <t>Kiegészítő alapvető tőke (AT1) a szabályozói kiigazításokat megelőzően</t>
  </si>
  <si>
    <t>Kiegészítő alapvető tőke (AT1): szabályozói kiigazítások</t>
  </si>
  <si>
    <t>Az intézmény közvetlen, közvetett és szintetikus módon tulajdonát képező saját kiegészítő alapvető tőkeinstrumentumok (negatív összeg)</t>
  </si>
  <si>
    <t>Olyan pénzügyi ágazatbeli szervezetek által kibocsátott, az intézmény közvetlen, közvetett és szintetikus módon tulajdonában lévő kiegészítő alapvető tőkeinstrumentumok,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</si>
  <si>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kiegészítő alapvető tőkeinstrumentumok állománya, ha az intézmény nem rendelkezik jelentős befektetéssel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</si>
  <si>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kiegészítő alapvető tőkeinstrumentumok állománya, ha az intézmény jelentős befektetéssel rendelkezik az említett szervezetekben (a figyelembe vehető rövid pozíciók levonása után) (negatív összeg)</t>
  </si>
  <si>
    <t>A járulékos tőkéből (T2) levonandó beszámítható elemek azon összege, amely meghaladja az intézmény T2 elemeit (negatív összeg)</t>
  </si>
  <si>
    <t>AT1 tőke egyéb szabályozói kiigazításai</t>
  </si>
  <si>
    <t>A kiegészítő alapvető tőke (AT1) összes szabályozói kiigazítása</t>
  </si>
  <si>
    <t>Kiegészítő alapvető tőke (AT1)</t>
  </si>
  <si>
    <t>Alapvető tőke (T1 = CET1 + AT1)</t>
  </si>
  <si>
    <t>Járulékos tőke (T2): instrumentumok</t>
  </si>
  <si>
    <t>A CRR 484. cikkének (5) bekezdésében említett beszámítható elemek összege és a kapcsolódó névértéken felüli befizetések, amelyek kivezetésre kerülnek a járulékos tőkéből a CRR 486. cikkének (4) bekezdésében meghatározottak szerint</t>
  </si>
  <si>
    <t>A CRR 494a. cikkének (2) bekezdésében említett azon beszámítható elemek összege, amelyek kivezetésre kerülnek a járulékos tőkéből</t>
  </si>
  <si>
    <t>A CRR 494b. cikkének (2) bekezdésében említett azon beszámítható elemek összege, amelyek kivezetésre kerülnek a járulékos tőkéből</t>
  </si>
  <si>
    <t>A konszolidált járulékos tőke részét képező, a szavatolótőkébe beszámítható instrumentumok (beleértve az 5. sorban vagy a 34. sorban nem szereplő kisebbségi részesedéseket és AT1 instrumentumokat is), amelyeket leányvállalatok bocsátanak ki és harmadik felek birtokolnak</t>
  </si>
  <si>
    <t>Járulékos tőke (T2) a szabályozói kiigazításokat megelőzően</t>
  </si>
  <si>
    <t>Járulékos tőke (T2): szabályozói kiigazítások</t>
  </si>
  <si>
    <t>Egy intézmény közvetlen, közvetett és szintetikus módon tulajdonában lévő saját járulékos tőkeinstrumentumok és alárendelt kölcsönök (negatív összeg)</t>
  </si>
  <si>
    <t>Olyan pénzügyi ágazatbeli szervezetek által kibocsátott, az intézmény közvetlen, közvetett és szintetikus módon tulajdonában lévő járulékos tőkeinstrumentumok és alárendelt kölcsönök, amelyekkel az intézmény kereszttulajdonlási viszonyban áll, amelyet az intézmény szavatolótőkéjének mesterséges megemelése céljából alkalmaznak (negatív összeg)</t>
  </si>
  <si>
    <t>Az intézmény közvetlen, közvetett és szintetikus módon tulajdonát képező, pénzügyi ágazatbeli szervezetek által kibocsátott járulékos tőkeinstrumentumok és alárendelt kölcsönök állománya, ha az intézmény nem rendelkezik jelentős részesedéssel az említett szervezetekben (10 %-os küszöbérték feletti összeg, a figyelembe vehető rövid pozíciók levonása után) (negatív összeg)</t>
  </si>
  <si>
    <t>Az intézmény közvetlen, közvetett és szintetikus módon tulajdonát képező, pénzügyi ágazatbeli szervezetek által kibocsátott járulékos tőkeinstrumentumok és alárendelt kölcsönök állománya, ha az intézmény jelentős részesedéssel rendelkezik az említett szervezetekben (a figyelembe vehető rövid pozíciók levonása után) (negatív összeg)</t>
  </si>
  <si>
    <t>A leírható, illetve átalakítható kötelezettségelemekből levonandó beszámítható elemek azon összege, amely meghaladja az intézmény leírható, illetve átalakítható kötelezettségelemeit (negatív összeg)</t>
  </si>
  <si>
    <t>A járulékos tőke egyéb szabályozói kiigazításai</t>
  </si>
  <si>
    <t>A járulékos tőke (T2) összes szabályozói kiigazítása</t>
  </si>
  <si>
    <t>Járulékos tőke (T2)</t>
  </si>
  <si>
    <t>Tőke összesen (tőke összesen = T1 + T2)</t>
  </si>
  <si>
    <t>Teljes kockázati kitettségérték</t>
  </si>
  <si>
    <t>Tőkemegfelelési mutatók és tőkekövetelmények, beleértve a puffereket</t>
  </si>
  <si>
    <t>Alapvető tőke</t>
  </si>
  <si>
    <t>Tőke összesen</t>
  </si>
  <si>
    <t>Az intézmény teljes CET1 tőkekövetelménye</t>
  </si>
  <si>
    <r>
      <t>ebből: rendszerkockázati tőkepuffer-követelmény</t>
    </r>
    <r>
      <rPr>
        <vertAlign val="superscript"/>
        <sz val="8"/>
        <rFont val="Arial"/>
        <family val="2"/>
        <charset val="238"/>
      </rPr>
      <t>3</t>
    </r>
  </si>
  <si>
    <t>A minimális tőkekövetelmény teljesítését követően rendelkezésre álló elsődleges alapvető tőke (a teljes kockázati kitettségérték százalékaként kifejezve)</t>
  </si>
  <si>
    <t>A levonási küszöbértékek alatti összegek (a kockázati súlyozást megelőzően)</t>
  </si>
  <si>
    <t>Pénzügyi ágazatbeli szervezeteknek az intézmény közvetlen és közvetett módon tulajdonát képező szavatolótőkéje és leírható, illetve átalakítható kötelezettsége, ha az intézmény nem rendelkezik jelentős befektetéssel az említett szervezetekben (10 %-os küszöbérték alatti összeg, a figyelembe vehető rövid pozíciók levonása után)</t>
  </si>
  <si>
    <t>Pénzügyi ágazatbeli szervezeteknek az intézmény közvetlen és közvetett módon tulajdonát képező CET1 tőkeinstrumentumai, ha az intézmény jelentős befektetéssel rendelkezik az említett szervezetekben (17,65 %-os küszöbérték alatti összeg, a figyelembe vehető rövid pozíciók levonása után)</t>
  </si>
  <si>
    <t>Az átmeneti különbözetből származó halasztott adókövetelések (a 17,65 %-os küszöbérték alatti összeg, a kapcsolódó adókötelezettség levonása után, amennyiben teljesülnek a CRR 38. cikkének (3) bekezdésében foglalt feltételek)</t>
  </si>
  <si>
    <t>A céltartalékok járulékos tőkébe történő bevonására vonatkozó felső korlátok</t>
  </si>
  <si>
    <t>A hitelkockázati kiigazításoknak a járulékos tőkébe sztenderd módszer szerint történő bevonására vonatkozó felső korlátok</t>
  </si>
  <si>
    <t>A járulékos tőkében foglalt hitelkockázati kiigazítások a sztenderd módszer alá tartozó kitettségek tekintetében (a felső korlát alkalmazása előtt)</t>
  </si>
  <si>
    <t>A járulékos tőkében foglalt hitelkockázati kiigazítások a belső minősítésen alapuló módszer alá tartozó kitettségek tekintetében (a felső korlát alkalmazása előtt)</t>
  </si>
  <si>
    <t>Kivezetésre kerülő tőkeinstrumentumok (csak 2014. január 1. és 2022. január 1. között alkalmazható)</t>
  </si>
  <si>
    <t>Kivezetésre kerülő CET1 tőkeinstrumentumokra vonatkozó jelenlegi felső korlát</t>
  </si>
  <si>
    <t>A CET1 tőkeinstrumentumok között a felső korlát miatt figyelembe nem vett összeg (meghaladja a felső korlátot a visszaváltások és a lejáratok után)</t>
  </si>
  <si>
    <t>Kivezetésre kerülő AT1 tőkeinstrumentumokra vonatkozó jelenlegi felső korlát</t>
  </si>
  <si>
    <t>Az AT1 tőkeinstrumentumok között a felső korlát miatt figyelembe nem vett összeg (meghaladja a felső korlátot a visszaváltások és a lejáratok után)</t>
  </si>
  <si>
    <t>A járulékos tőkeinstrumentumok között a felső korlát miatt figyelembe nem vett összeg (meghaladja a felső korlátot a visszaváltások és a lejáratok után)</t>
  </si>
  <si>
    <t>Kockázattal súlyozott kitettségértékek</t>
  </si>
  <si>
    <t>Teljes kitettségi mérték</t>
  </si>
  <si>
    <t>EU-19a</t>
  </si>
  <si>
    <t>EU-19b</t>
  </si>
  <si>
    <t>Tőkeáttételi mutató</t>
  </si>
  <si>
    <t>Tőkeáttételi mutató (%)</t>
  </si>
  <si>
    <t>Együttes tőkeáttételimutató-követelmény (%)</t>
  </si>
  <si>
    <t>LIQ1 - A likviditásfedezeti rátára vonatkozó mennyiségi információk</t>
  </si>
  <si>
    <t>Súlyozatlan érték összesen (átlag)</t>
  </si>
  <si>
    <t>Súlyozott érték összesen (átlag)</t>
  </si>
  <si>
    <t>EU 1a</t>
  </si>
  <si>
    <t>Negyedév vége (Év, hónap, nap)</t>
  </si>
  <si>
    <t>EU 1b</t>
  </si>
  <si>
    <t>Átlagszámításhoz felhasznált adatpontok száma</t>
  </si>
  <si>
    <t>MAGAS MINŐSÉGŰ LIKVID ESZKÖZÖK</t>
  </si>
  <si>
    <t>Magas minőségű likvid eszközök (HQLA) összesen</t>
  </si>
  <si>
    <t>KÉSZPÉNZ - KIÁRAMLÁSOK</t>
  </si>
  <si>
    <t>Lakossági és kisvállalkozói betétek, ebből:</t>
  </si>
  <si>
    <t>Stabil betétek</t>
  </si>
  <si>
    <t>Kevésbé stabil betétek</t>
  </si>
  <si>
    <t>Fedezetlen nem lakossági finanszírozás</t>
  </si>
  <si>
    <t>Operatív betétek (minden partner) és a szövetkezeti bankok hálózatán belüli betétek</t>
  </si>
  <si>
    <t>Nem operatív betétek (minden partner)</t>
  </si>
  <si>
    <t>Fedezetlen adósság</t>
  </si>
  <si>
    <t>Fedezett nem lakossági finanszírozás</t>
  </si>
  <si>
    <t>További követelmények</t>
  </si>
  <si>
    <t>Származtatott kitettségekkel és egyéb biztosítéki követelményekkel kapcsolatos kiáramlások</t>
  </si>
  <si>
    <t>Hiteltermékek finanszírozásán keletkezett veszteséggel kapcsolatos kiáramlások</t>
  </si>
  <si>
    <t>Hitel és likviditási keretek</t>
  </si>
  <si>
    <t>Egyéb szerződéses finanszírozási kötelezettségek</t>
  </si>
  <si>
    <t>Egyéb függő finanszírozási kötelezettségek</t>
  </si>
  <si>
    <t>KÉSZPÉNZKIÁRAMLÁSOK ÖSSZESEN</t>
  </si>
  <si>
    <t>KÉSZPÉNZ - BEÁRAMLÁSOK</t>
  </si>
  <si>
    <t>Fedezett kölcsönügyletek (pl. fordított repoügyletek)</t>
  </si>
  <si>
    <t>Teljes mértékben teljesítő kitettségekből származó beáramlások</t>
  </si>
  <si>
    <t>Egyéb készpénzbeáramlások</t>
  </si>
  <si>
    <t>(Devizakiviteli-/behozatali korlátozásokat alkalmazó harmadik országbeli ügyletekből eredő, vagy nem konvertibilis pénznemben denominált összes súlyozott beáramlás és összes súlyozott kiáramlás különbözete)</t>
  </si>
  <si>
    <t>(Kapcsolt szakosított hitelintézettől származó többlet beáramlás)</t>
  </si>
  <si>
    <t>KÉSZPÉNZBEÁRAMLÁSOK ÖSSZESEN</t>
  </si>
  <si>
    <t>EU-20a</t>
  </si>
  <si>
    <t>Teljesen mentesített beáramlások</t>
  </si>
  <si>
    <t>EU-20b</t>
  </si>
  <si>
    <t>90 %-os felső korlát alá tartozó beáramlások</t>
  </si>
  <si>
    <t>EU-20c</t>
  </si>
  <si>
    <t>75 %-os felső korlát alá tartozó beáramlások</t>
  </si>
  <si>
    <t>TELJES KIIGAZÍTOTT ÖSSZEG</t>
  </si>
  <si>
    <t>LIKVIDITÁSI PUFFER</t>
  </si>
  <si>
    <t>NETTÓ KÉSZPÉNZKIÁRAMLÁSOK ÖSSZESEN</t>
  </si>
  <si>
    <t>LIKVIDITÁSFEDEZETI RÁTA</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</si>
  <si>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</si>
  <si>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</si>
  <si>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</si>
  <si>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</si>
  <si>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</si>
  <si>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</si>
  <si>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</si>
  <si>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</si>
  <si>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</si>
  <si>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</si>
  <si>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</si>
  <si>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</si>
  <si>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</si>
  <si>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</si>
  <si>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</si>
  <si>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</si>
  <si>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</si>
  <si>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</si>
  <si>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</si>
  <si>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</si>
  <si>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</si>
  <si>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</si>
  <si>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</si>
  <si>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</si>
  <si>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</si>
  <si>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</si>
  <si>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</si>
  <si>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</si>
  <si>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</si>
  <si>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</si>
  <si>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</si>
  <si>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</si>
  <si>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</si>
  <si>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Szavatolótőke</t>
  </si>
  <si>
    <t>Előírt stabil források összesen</t>
  </si>
  <si>
    <t>Nettó stabil forrásellátottsági ráta (%)</t>
  </si>
  <si>
    <t>Rendelkezésre álló tőke (összegek)</t>
  </si>
  <si>
    <t>Elsődleges alapvető tőke (CET1), mintha az intézmény nem alkalmazta volna az IFRS 9-hez vagy hasonló, várható hitelezési veszteség alapú elszámoláshoz köthető átmeneti szabályokat</t>
  </si>
  <si>
    <t>Alapvető tőke, mintha az intézmény nem alkalmazta volna az IFRS 9-hez vagy hasonló, várható hitelezési veszteség alapú elszámoláshoz köthető átmeneti szabályokat</t>
  </si>
  <si>
    <t>Teljes tőke</t>
  </si>
  <si>
    <t>Teljes tőke, mintha az intézmény nem alkalmazta volna az IFRS 9-hez vagy hasonló, várható hitelezési veszteség alapú elszámoláshoz köthető átmeneti szabályokat</t>
  </si>
  <si>
    <t>Kockázattal súlyozott eszközök (összegek)</t>
  </si>
  <si>
    <t>Kockázattal súlyozott eszközök összesen</t>
  </si>
  <si>
    <t>Kockázattal súlyozott eszközök összesen, mintha az intézmény nem alkalmazta volna az IFRS 9-hez vagy hasonló, várható hitelezési veszteség alapú elszámoláshoz köthető átmeneti szabályokat</t>
  </si>
  <si>
    <t>Tőkemegfelelési mutatók</t>
  </si>
  <si>
    <t>Elsődleges alapvető tőke (CET1) (a kockázati kitettségérték százalékaként kifejezve)</t>
  </si>
  <si>
    <t>Elsődleges alapvető tőke (CET1) (a kockázati kitettségérték százalékaként kifejezve), mintha az intézmény nem alkalmazta volna az IFRS 9-hez vagy hasonló, várható hitelezési veszteség alapú elszámoláshoz köthető átmeneti szabályokat</t>
  </si>
  <si>
    <t>Alapvető tőke (Tier 1) (a kockázati kitettségérték százalékaként kifejezve)</t>
  </si>
  <si>
    <t>Alapvető tőke (Tier 1) (a kockázati kitettségérték százalékaként kifejezve), mintha az intézmény nem alkalmazta volna az IFRS 9-hez vagy hasonló, várható hitelezési veszteség alapú elszámoláshoz köthető átmeneti szabályokat</t>
  </si>
  <si>
    <t>Teljes tőke (a kockázati kitettségérték százalékaként kifejezve)</t>
  </si>
  <si>
    <t>Teljes tőke (ezen belül zárójelben megjelenítve: CET1) (a kockázati kitettségérték százalékaként kifejezve), mintha az intézmény nem alkalmazta volna az IFRS 9-hez vagy hasonló, várható hitelezési veszteség alapú elszámoláshoz köthető átmeneti szabályokat</t>
  </si>
  <si>
    <t>A tőkeáttételi mutató számításához használt teljes kitettségérték</t>
  </si>
  <si>
    <t>Tőkeáttételi mutató, mintha az intézmény nem alkalmazta volna az IFRS 9-hez vagy hasonló, várható hitelezési veszteség alapú elszámoláshoz köthető átmeneti szabályokat</t>
  </si>
  <si>
    <t>Rendelkezésre álló szavatolótőke (összegek)</t>
  </si>
  <si>
    <t>Alapvető tőke (T1)</t>
  </si>
  <si>
    <t>Tőkemegfelelési mutatók (a kockázattal súlyozott kitettségérték százalékában)</t>
  </si>
  <si>
    <t>Elsődleges alapvető tőkemegfelelési mutató (%)</t>
  </si>
  <si>
    <t>Alapvetőtőke-megfelelési mutató (%)</t>
  </si>
  <si>
    <t>Teljestőke-megfelelési mutató (%)</t>
  </si>
  <si>
    <t>A túlzott tőkeáttétel kockázatától eltérő kockázatok kezelését célzó kiegészítő szavatolótőke-követelmény (a kockázattal súlyozott kitettségérték százalékában)</t>
  </si>
  <si>
    <t>A túlzott tőkeáttétel kockázatától eltérő kockázatok kezelését célzó kiegészítő szavatolótőke-követelmény (%)</t>
  </si>
  <si>
    <t>ebből: CET1 tőkekövetelmény-mutató (százalékpont)</t>
  </si>
  <si>
    <t>ebből: T1 tőkekövetelmény-mutató (százalékpont)</t>
  </si>
  <si>
    <t>Teljes SREP-tőkekövetelmény (%)</t>
  </si>
  <si>
    <t>Kombinált pufferkövetelmény és teljes tőkekövetelmény (a kockázattal súlyozott kitettségérték százalékában)</t>
  </si>
  <si>
    <t>Tőkefenntartási puffer (%)</t>
  </si>
  <si>
    <t>A tagállamok szintjén azonosított makroprudenciális vagy rendszerkockázatokra képzett tőkefenntartási puffer</t>
  </si>
  <si>
    <t>Intézményspecifikus anticiklikus tőkepuffer (%)</t>
  </si>
  <si>
    <t>Rendszerkockázati tőkepuffer (%)</t>
  </si>
  <si>
    <t>Globálisan rendszerszinten jelentős intézményekre vonatkozó tőkepuffer (%)</t>
  </si>
  <si>
    <t>Egyéb rendszerszinten jelentős intézményekre vonatkozó tőkepuffer (%)</t>
  </si>
  <si>
    <t>Kombinált pufferkövetelmény (%)</t>
  </si>
  <si>
    <t>Teljes tőkekövetelmény (%)</t>
  </si>
  <si>
    <t>CET1 a teljes SREP-tőkekövetelmény teljesítése után (%)</t>
  </si>
  <si>
    <t>A túlzott tőkeáttétel kockázatának kezelését célzó kiegészítő szavatolótőke-követelmény (a teljes kitettségi mérték százalékában)</t>
  </si>
  <si>
    <t>A túlzott tőkeáttétel kockázatának kezelését célzó kiegészítő szavatolótőke-követelmény (%)</t>
  </si>
  <si>
    <t>Ebből: CET1 tőkekövetelmény-mutató (százalékpont)</t>
  </si>
  <si>
    <t>Teljes SREP tőkeáttételimutató-követelmény (%)</t>
  </si>
  <si>
    <t>Tőkeáttételi mutató és együttes tőkeáttételimutató-követelmény (a teljes kitettségi mérték százalékában)</t>
  </si>
  <si>
    <t>A tőkeáttételi mutatóra vonatkozó pufferkövetelmény (%)</t>
  </si>
  <si>
    <t>Likviditásfedezeti ráta</t>
  </si>
  <si>
    <t>Magas minőségű likvid eszközök (HQLA) összesen (súlyozott érték – átlag)</t>
  </si>
  <si>
    <t>Készpénzkiáramlások – Teljes súlyozott érték</t>
  </si>
  <si>
    <t>Készpénzbeáramlások – Teljes súlyozott érték</t>
  </si>
  <si>
    <t>Nettó készpénzkiáramlások összesen (korrigált érték)</t>
  </si>
  <si>
    <t>Likviditásfedezeti ráta (%)</t>
  </si>
  <si>
    <t>Nettó stabil forrásellátottsági ráta</t>
  </si>
  <si>
    <t>Rendelkezésre álló stabil források összesen</t>
  </si>
  <si>
    <t>CC1</t>
  </si>
  <si>
    <t>OV1</t>
  </si>
  <si>
    <t>KM1</t>
  </si>
  <si>
    <t>LIQ1</t>
  </si>
  <si>
    <t>Fő mérőszámok</t>
  </si>
  <si>
    <t>A fő mérőszámok</t>
  </si>
  <si>
    <t>A teljes kockázati kitettségértékek áttekintése</t>
  </si>
  <si>
    <t>A szabályozói szavatolótőke összetétele</t>
  </si>
  <si>
    <t>Likviditási követelmények</t>
  </si>
  <si>
    <t>A likviditásfedezeti rátára vonatkozó mennyiségi információk</t>
  </si>
  <si>
    <t>IFRS9 hatás</t>
  </si>
  <si>
    <t>IFRS9</t>
  </si>
  <si>
    <r>
      <t>ebből: a túlzott tőkeáttétel kockázatától eltérő kockázatok kezelését célzó kiegészítő szavatolótőke-követelmény</t>
    </r>
    <r>
      <rPr>
        <vertAlign val="superscript"/>
        <sz val="8"/>
        <rFont val="Arial"/>
        <family val="2"/>
        <charset val="238"/>
      </rPr>
      <t>3</t>
    </r>
  </si>
  <si>
    <r>
      <t>ebből sztenderd módszer</t>
    </r>
    <r>
      <rPr>
        <vertAlign val="superscript"/>
        <sz val="8"/>
        <rFont val="Arial"/>
        <family val="2"/>
        <charset val="238"/>
      </rPr>
      <t>1</t>
    </r>
  </si>
  <si>
    <t>Az 575/2013 rendelet 473a cikke szerinti, az IFRS9 nemzetközi pénzügyi beszámolási standard alkalmazásának hatását enyhítő átmeneti intézkedések hatása</t>
  </si>
  <si>
    <t>Elsődleges alapvető tőke (CET1), mintha nem alkalmazták volna az egyéb átfogó jövedelemmel (OCI) szemben valós értéken értékelt nem realizált nyereség vagy veszteség összegének a CRR 468. cikke szerinti ideiglenes kezelését</t>
  </si>
  <si>
    <t>Alapvető tőke, mintha nem alkalmazták volna az egyéb átfogó jövedelemmel szemben valós értéken értékelt nem realizált nyereség vagy veszteség összegének a CRR 468. cikke szerinti ideiglenes kezelését</t>
  </si>
  <si>
    <t>Teljes tőke, mintha nem alkalmazták volna az egyéb átfogó jövedelemmel szemben valós értéken értékelt nem realizált nyereség vagy veszteség összegének a CRR 468. cikke szerinti ideiglenes kezelését</t>
  </si>
  <si>
    <t>Elsődleges alapvető tőke (CET1) (a kockázati kitettségérték százalékaként kifejezve), mintha nem alkalmazták volna az egyéb átfogó jövedelemmel szemben valós értéken értékelt nem realizált nyereség vagy veszteség összegének a CRR 468. cikke szerinti ideiglenes kezelését</t>
  </si>
  <si>
    <t>Alapvető tőke (Tier 1) (a kockázati kitettségérték százalékaként kifejezve), mintha nem alkalmazták volna az egyéb átfogó jövedelemmel szemben valós értéken értékelt nem realizált nyereség vagy veszteség összegének a CRR 468. cikke szerinti ideiglenes kezelését</t>
  </si>
  <si>
    <t>Teljes tőke (CET1) (a kockázati kitettségérték százalékaként kifejezve), mintha nem alkalmazták volna az egyéb átfogó jövedelemmel szemben valós értéken értékelt nem realizált nyereség vagy veszteség összegének a CRR 468. cikke szerinti ideiglenes kezelését</t>
  </si>
  <si>
    <t>Tőkeáttételi mutató, mintha nem alkalmazták volna az egyéb átfogó jövedelemmel szemben valós értéken értékelt nem realizált nyereség vagy veszteség összegének a CRR 468. cikke szerinti ideiglenes kezelését</t>
  </si>
  <si>
    <t>OTP Csoport konszolidált nyilvánosságra hozatali dokumentuma</t>
  </si>
  <si>
    <t>ebből: anticiklikus pufferkövetelmény</t>
  </si>
  <si>
    <t>55, 57, 59, 62</t>
  </si>
  <si>
    <t>47, 48, 60</t>
  </si>
  <si>
    <t>7, 14</t>
  </si>
  <si>
    <t>6, 13</t>
  </si>
  <si>
    <r>
      <rPr>
        <vertAlign val="superscript"/>
        <sz val="8"/>
        <color theme="1"/>
        <rFont val="Arial"/>
        <family val="2"/>
        <charset val="238"/>
      </rPr>
      <t>1</t>
    </r>
    <r>
      <rPr>
        <sz val="8"/>
        <color theme="1"/>
        <rFont val="Arial"/>
        <family val="2"/>
        <charset val="238"/>
      </rPr>
      <t xml:space="preserve"> a táblában bemutatott hitelkockázati RWA tartalmazza az IFRS9 nemzetközi pénzügyi beszámolási standard alkalmazásának hatását enyhítő átmeneti kiigazítást (575/2013 rendelet 473a cikke szerinti), az egyéb átfogó jövedelemmel szemben valós értéken értékelt nem realizált nyereség vagy veszteség (szuverén kitettségekre vonatkozóan) hatását, összhangban a 873/2020 EU rendelet 1. cikk (6) bekezdésével, illetve a nemteljesítő kitettségek elégtelen fedezete miatti elsődleges alapvető tőkéből levont összeg az 575/2013 rendelet 111 cikkének megfelelően</t>
    </r>
  </si>
  <si>
    <t>2, 5, 20, 30, 33, 34</t>
  </si>
  <si>
    <t>A Bankcsoport 2023. március 31-ére vonatkozó tőkemegfeleléssel kapcsolatos számításai IFRS szabályok szerinti adatok alapján készültek. A szavatoló tőke kiszámítása során a prudenciális szűrők és levonások a CRR-rel összehangban kerültek alkalmazásra. A Bankcsoport a szabályozói tőkekövetelményének meghatározásához a hitelezési és piaci kockázatok esetében a sztenderd módszert, míg a működési kockázatok esetében a fejlett mérési módszert és az alapmutató módszert alkalmazza.</t>
  </si>
  <si>
    <t>ebből: globálisan rendszerszinten jelentős intézmények vagy egyéb rendszerszinten jelentős intézmények pufferére vonatkozó követelmény</t>
  </si>
  <si>
    <r>
      <rPr>
        <vertAlign val="superscript"/>
        <sz val="8"/>
        <color theme="1"/>
        <rFont val="Arial"/>
        <family val="2"/>
        <charset val="238"/>
      </rPr>
      <t xml:space="preserve">2 </t>
    </r>
    <r>
      <rPr>
        <sz val="8"/>
        <color theme="1"/>
        <rFont val="Arial"/>
        <family val="2"/>
        <charset val="238"/>
      </rPr>
      <t>Az 575/2013 rendelet 473a cikke szerinti, az IFRS9 nemzetközi pénzügyi beszámolási standard alkalmazásának szavatolótőkére gyakorolt hatásának enyhítésére szolgáló átmeneti kiigazítás, illetve az egyéb átfogó jövedelemmel szemben valós értéken értékelt nem realizált nyereség vagy veszteség (szuverén kitettségekre vonatkozóan) hatása, összhangban a 873/2020 EU rendelet 1. cikk (6) bekezdésével, illetve a nemteljesítő kitettségek elégtelen fedezete miatti elsődleges alapvető tőkéből levont összeg az 575/2013 rendelet 36. cikk m) pontjának megfelelően</t>
    </r>
  </si>
  <si>
    <r>
      <rPr>
        <vertAlign val="superscript"/>
        <sz val="8"/>
        <color theme="1"/>
        <rFont val="Arial"/>
        <family val="2"/>
        <charset val="238"/>
      </rPr>
      <t>3</t>
    </r>
    <r>
      <rPr>
        <sz val="8"/>
        <color theme="1"/>
        <rFont val="Arial"/>
        <family val="2"/>
        <charset val="238"/>
      </rPr>
      <t xml:space="preserve"> Tőkepuffer nem került bevezetésre</t>
    </r>
  </si>
  <si>
    <r>
      <t xml:space="preserve">A különböző konszolidációs körökből (számviteli és prudenciális) fakadó eltérés 2023. március 31-ére vonatkozóan a szavatoló tőkét érintő levonások közül a következőket érinti:  (1) kiegészítő értékelési korrekció; (2) immateriális javak; (3) visszavásárolt saját részvények; (4) jövőbeli nyereségtől függően érvényesíthető, nem átmeneti különbözetből eredő halasztott adókövetelések.
(1) A </t>
    </r>
    <r>
      <rPr>
        <b/>
        <sz val="8"/>
        <rFont val="Arial"/>
        <family val="2"/>
      </rPr>
      <t xml:space="preserve">kiegészítő értékelési korrekció </t>
    </r>
    <r>
      <rPr>
        <sz val="8"/>
        <color theme="1"/>
        <rFont val="Arial"/>
        <family val="2"/>
      </rPr>
      <t xml:space="preserve">esetében a csoport az egyszerűsített módszertant alkalmazza, amely szerint a valós értéken értékelt eszközök és kötelezettségek könyv szerinti értékének 0,1%-ával kell csökkenteni a szavatoló tőkét. A pénzügyi kimutatásokban közzétett − számviteli (IFRS) − mérleg alapján számított kiegészítő értékelési korrekció 3 925 millió forint, míg a prudenciális konszolidációs körre vonatkozó mérleg esetében 3 836 millió forint 2023. március 31-én.
(2) A számviteli konszolidációs körre számított szavatoló tőke esetén </t>
    </r>
    <r>
      <rPr>
        <b/>
        <sz val="8"/>
        <color theme="1"/>
        <rFont val="Arial"/>
        <family val="2"/>
      </rPr>
      <t xml:space="preserve">az immateriális javak miatti levonások </t>
    </r>
    <r>
      <rPr>
        <sz val="8"/>
        <color theme="1"/>
        <rFont val="Arial"/>
        <family val="2"/>
      </rPr>
      <t xml:space="preserve">összege 175 671 millió forint. A prudenciális konszolidációs körre vonatkozó szavatoló tőke esetén az immateriális javak miatti levonások összege 172  103 millió forint.
(3) A számviteli konszolidációs körre számított szavatoló tőke esetén a </t>
    </r>
    <r>
      <rPr>
        <b/>
        <sz val="8"/>
        <color theme="1"/>
        <rFont val="Arial"/>
        <family val="2"/>
      </rPr>
      <t>visszavásárolt saját részvények miatti levonások</t>
    </r>
    <r>
      <rPr>
        <sz val="8"/>
        <color theme="1"/>
        <rFont val="Arial"/>
        <family val="2"/>
      </rPr>
      <t xml:space="preserve"> összege 118 834 millió forint. A prudenciális konszolidációs körre vonatkozó szavatoló tőke esetén a visszavásárolt saját részvények miatti levonások összege 15 000 millió forint.
(4) A számviteli konszolidációs körre számított szavatoló tőke esetén </t>
    </r>
    <r>
      <rPr>
        <b/>
        <sz val="8"/>
        <color theme="1"/>
        <rFont val="Arial"/>
        <family val="2"/>
      </rPr>
      <t>a jövőbeli nyereségtől függően érvényesíthető, nem átmeneti különbözetből eredő halasztott adókövetelések miatti levonások</t>
    </r>
    <r>
      <rPr>
        <sz val="8"/>
        <color theme="1"/>
        <rFont val="Arial"/>
        <family val="2"/>
      </rPr>
      <t xml:space="preserve"> összege 49 975 millió forint, míg a prudenciális konszolidációs körre vonatkozó szavatoló tőke esetén 49 902 millió forint.</t>
    </r>
  </si>
  <si>
    <r>
      <t>A</t>
    </r>
    <r>
      <rPr>
        <b/>
        <sz val="10"/>
        <color theme="1"/>
        <rFont val="Calibri"/>
        <family val="2"/>
        <scheme val="minor"/>
      </rPr>
      <t xml:space="preserve"> következő táblázat a prudenciális konszolidációs körre számított szavatoló tőke levezetést tartalmazza. A számviteli konszolidációs körre számított szavatoló tőke 3 661 078 millió forint, a tőkemegfelelési mutató 16,8%, az elsődleges alapvető tőkemegfelelési mutató 14,4%, a 2023Q1-es eredmény figyelembe vétele mellett.</t>
    </r>
  </si>
  <si>
    <r>
      <rPr>
        <vertAlign val="superscript"/>
        <sz val="8"/>
        <color theme="1"/>
        <rFont val="Arial"/>
        <family val="2"/>
        <charset val="238"/>
      </rPr>
      <t xml:space="preserve">1 </t>
    </r>
    <r>
      <rPr>
        <sz val="8"/>
        <color theme="1"/>
        <rFont val="Arial"/>
        <family val="2"/>
        <charset val="238"/>
      </rPr>
      <t xml:space="preserve">Az eredménytartalék tartalmazza a 2023Q1-es pozitív eredményt és a még ki nem fizetett, de kifizetni tervezett osztalékot előző év után. </t>
    </r>
  </si>
  <si>
    <t>LIQB tábla szövegesen:
 Likviditási ráta számításához az OTP csak az LCR-táblában szereplő tételeket használja fel.  A Bankcsoport likviditási tartalékai (HQLA) 2023 első negyedévében 5,9 milliárd euróval (32%-kal) emelkedtek, míg a nettó likviditáskiáramlás 1,7 milliárd euróval (16%-kal) növekedett. A szabályozói limit fölötti többlet mértéke az előző negyedévhez képest 4,2 milliárd euróval volt magasabb az azt megelőző negyedévhez képest. A csoport konszolidált LCR mutatója 24 százalékponttal, 196%-ra nőtt, amelynek fő okai, a jelentős likviditási tartalékokkal rendelkező NKBM integrációja, a sikeresen végrehajtott 600 millió eurós alárendelt forrásbevonás,  a hozamok és árfolyamok kedvező változása, valamint a csoport mérlegdinamikájából adódó likviditástermelés. A likviditási tartalékok kockázati profilhoz viszonyított mértéke javult, ezáltal továbbra is megnyugtató fedezetet jelentenek a potenciálisan felmerülő likviditási kockázati eseményekre.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</si>
</sst>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0\ _F_t_-;\-* #,##0.00\ _F_t_-;_-* &quot;-&quot;??\ _F_t_-;_-@_-"/>
    <numFmt numFmtId="167" formatCode="0.0000"/>
    <numFmt numFmtId="168" formatCode="0.000000%"/>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theme="8"/>
      <name val="Arial"/>
      <family val="2"/>
      <charset val="238"/>
    </font>
    <font>
      <sz val="8"/>
      <color rgb="FFFF0000"/>
      <name val="Arial"/>
      <family val="2"/>
      <charset val="238"/>
    </font>
    <font>
      <b/>
      <sz val="8"/>
      <color theme="1"/>
      <name val="Arial"/>
      <family val="2"/>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medium">
        <color rgb="FF53A31D"/>
      </top>
      <bottom style="medium">
        <color theme="9"/>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1" fillId="0" borderId="0" applyNumberFormat="0" applyFill="0" applyBorder="0" applyAlignment="0" applyProtection="0"/>
    <xf numFmtId="0" fontId="3" fillId="0" borderId="0"/>
    <xf numFmtId="166" fontId="3"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192">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1" fillId="0" borderId="1" xfId="0" applyFont="1" applyFill="1" applyBorder="1" applyAlignment="1">
      <alignment horizontal="center" vertical="center" wrapText="1"/>
    </xf>
    <xf numFmtId="0" fontId="12" fillId="0" borderId="0" xfId="0" applyFont="1" applyBorder="1" applyAlignment="1">
      <alignment horizontal="left"/>
    </xf>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10" fontId="13" fillId="0" borderId="0" xfId="0" applyNumberFormat="1" applyFont="1" applyFill="1" applyBorder="1"/>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3" fontId="11" fillId="0" borderId="0" xfId="0" applyNumberFormat="1" applyFont="1" applyFill="1" applyBorder="1" applyAlignment="1">
      <alignment horizontal="right" vertical="center"/>
    </xf>
    <xf numFmtId="0" fontId="11" fillId="0" borderId="3" xfId="0" applyFont="1" applyFill="1" applyBorder="1" applyAlignment="1">
      <alignment horizontal="left" indent="1"/>
    </xf>
    <xf numFmtId="3" fontId="11" fillId="0" borderId="3" xfId="0" applyNumberFormat="1" applyFont="1" applyFill="1" applyBorder="1" applyAlignment="1">
      <alignment horizontal="right" vertical="center"/>
    </xf>
    <xf numFmtId="0" fontId="13" fillId="0" borderId="0" xfId="0" applyFont="1"/>
    <xf numFmtId="0" fontId="13" fillId="0" borderId="0" xfId="0" quotePrefix="1" applyFont="1"/>
    <xf numFmtId="0" fontId="14" fillId="0" borderId="0" xfId="0" applyFont="1" applyFill="1" applyBorder="1" applyAlignment="1">
      <alignment vertical="center" wrapText="1"/>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3" fontId="11" fillId="0" borderId="4" xfId="0" applyNumberFormat="1" applyFont="1" applyFill="1" applyBorder="1" applyAlignment="1">
      <alignment horizontal="center" vertical="center"/>
    </xf>
    <xf numFmtId="0" fontId="0" fillId="0" borderId="0" xfId="0" applyFill="1"/>
    <xf numFmtId="0" fontId="13" fillId="0" borderId="5" xfId="0" applyFont="1" applyBorder="1"/>
    <xf numFmtId="0" fontId="13" fillId="0" borderId="0" xfId="0" applyFont="1" applyBorder="1" applyAlignment="1">
      <alignment horizontal="center" vertical="center"/>
    </xf>
    <xf numFmtId="9" fontId="13" fillId="0" borderId="7"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2" fillId="3" borderId="7" xfId="0" applyFont="1" applyFill="1" applyBorder="1" applyAlignment="1">
      <alignment vertical="top" wrapText="1"/>
    </xf>
    <xf numFmtId="0" fontId="12" fillId="3" borderId="8" xfId="0" applyFont="1" applyFill="1" applyBorder="1" applyAlignment="1">
      <alignment vertical="top" wrapText="1"/>
    </xf>
    <xf numFmtId="3" fontId="13" fillId="3" borderId="8" xfId="0" applyNumberFormat="1" applyFont="1" applyFill="1" applyBorder="1" applyAlignment="1">
      <alignment vertical="center"/>
    </xf>
    <xf numFmtId="0" fontId="13" fillId="0" borderId="0" xfId="0" applyFont="1" applyFill="1" applyBorder="1" applyAlignment="1">
      <alignment horizontal="left" wrapText="1" indent="2"/>
    </xf>
    <xf numFmtId="0" fontId="21" fillId="2" borderId="0" xfId="4" applyNumberFormat="1" applyFill="1" applyBorder="1" applyAlignment="1" applyProtection="1">
      <alignment vertical="center"/>
    </xf>
    <xf numFmtId="0" fontId="14" fillId="0" borderId="0" xfId="0" applyFont="1"/>
    <xf numFmtId="0" fontId="14" fillId="0" borderId="3" xfId="0" applyFont="1" applyFill="1" applyBorder="1" applyAlignment="1">
      <alignment horizontal="left" vertical="center" wrapText="1" indent="2"/>
    </xf>
    <xf numFmtId="3" fontId="23"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4" fillId="0" borderId="0" xfId="4" applyFont="1" applyFill="1" applyBorder="1"/>
    <xf numFmtId="0" fontId="26" fillId="0" borderId="0" xfId="0" applyFont="1" applyFill="1" applyAlignment="1"/>
    <xf numFmtId="0" fontId="12" fillId="0" borderId="0" xfId="0" applyFont="1" applyFill="1" applyAlignment="1"/>
    <xf numFmtId="0" fontId="26" fillId="0" borderId="6" xfId="0" applyFont="1" applyFill="1" applyBorder="1" applyAlignment="1"/>
    <xf numFmtId="0" fontId="14" fillId="2" borderId="0" xfId="0" applyFont="1" applyFill="1" applyBorder="1" applyAlignment="1">
      <alignment horizontal="center"/>
    </xf>
    <xf numFmtId="0" fontId="14" fillId="0" borderId="0" xfId="4" applyFont="1" applyFill="1" applyBorder="1" applyAlignment="1">
      <alignment horizontal="left"/>
    </xf>
    <xf numFmtId="0" fontId="14" fillId="0" borderId="7" xfId="4" applyFont="1" applyFill="1" applyBorder="1"/>
    <xf numFmtId="3" fontId="11" fillId="0" borderId="8" xfId="0" applyNumberFormat="1" applyFont="1" applyFill="1" applyBorder="1" applyAlignment="1">
      <alignment horizontal="center" vertical="center"/>
    </xf>
    <xf numFmtId="0" fontId="14" fillId="0" borderId="4" xfId="0" applyFont="1" applyFill="1" applyBorder="1" applyAlignment="1">
      <alignment horizontal="center" vertical="center"/>
    </xf>
    <xf numFmtId="0" fontId="12" fillId="0" borderId="6" xfId="0" applyFont="1" applyFill="1" applyBorder="1" applyAlignment="1"/>
    <xf numFmtId="0" fontId="11" fillId="0" borderId="2" xfId="0" applyFont="1" applyFill="1" applyBorder="1" applyAlignment="1">
      <alignment horizontal="left" wrapText="1"/>
    </xf>
    <xf numFmtId="10" fontId="0" fillId="0" borderId="0" xfId="0" applyNumberFormat="1"/>
    <xf numFmtId="3" fontId="0" fillId="0" borderId="0" xfId="0" applyNumberFormat="1"/>
    <xf numFmtId="10" fontId="14" fillId="0" borderId="0" xfId="0" applyNumberFormat="1" applyFont="1" applyFill="1" applyBorder="1" applyAlignment="1">
      <alignment horizontal="center" vertical="center"/>
    </xf>
    <xf numFmtId="43" fontId="0" fillId="0" borderId="0" xfId="12" applyFont="1"/>
    <xf numFmtId="9" fontId="0" fillId="0" borderId="0" xfId="0" applyNumberFormat="1"/>
    <xf numFmtId="10" fontId="13" fillId="0" borderId="0" xfId="1" applyNumberFormat="1" applyFont="1" applyFill="1" applyBorder="1" applyAlignment="1">
      <alignment horizontal="right"/>
    </xf>
    <xf numFmtId="0" fontId="7" fillId="0" borderId="0" xfId="0" applyNumberFormat="1" applyFont="1" applyFill="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3" fontId="13" fillId="0" borderId="0" xfId="0" applyNumberFormat="1" applyFont="1"/>
    <xf numFmtId="10" fontId="23" fillId="0" borderId="0" xfId="1" applyNumberFormat="1" applyFont="1" applyFill="1" applyBorder="1" applyAlignment="1">
      <alignment horizontal="center" vertical="center" wrapText="1"/>
    </xf>
    <xf numFmtId="167" fontId="0" fillId="0" borderId="0" xfId="0" applyNumberFormat="1"/>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165" fontId="0" fillId="0" borderId="0" xfId="1" applyNumberFormat="1" applyFont="1"/>
    <xf numFmtId="165" fontId="0" fillId="0" borderId="0" xfId="0" applyNumberFormat="1"/>
    <xf numFmtId="10" fontId="0" fillId="0" borderId="0" xfId="1" applyNumberFormat="1" applyFont="1"/>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6" fillId="2" borderId="0" xfId="0" applyFont="1" applyFill="1" applyAlignment="1">
      <alignment horizontal="left" vertical="center"/>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0" fontId="12" fillId="0" borderId="6" xfId="0" applyFont="1" applyBorder="1" applyAlignment="1">
      <alignment horizontal="center" vertical="center" wrapText="1"/>
    </xf>
    <xf numFmtId="0" fontId="11" fillId="0" borderId="6" xfId="0" applyFont="1" applyBorder="1" applyAlignment="1">
      <alignment horizontal="left" vertical="center" wrapText="1"/>
    </xf>
    <xf numFmtId="14" fontId="12" fillId="0" borderId="6" xfId="0" applyNumberFormat="1"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1" fillId="0" borderId="0" xfId="0" applyFont="1" applyAlignment="1">
      <alignment vertical="center" wrapText="1"/>
    </xf>
    <xf numFmtId="0" fontId="13" fillId="0" borderId="8" xfId="0" applyFont="1" applyBorder="1" applyAlignment="1">
      <alignment horizontal="left" vertical="center" wrapText="1"/>
    </xf>
    <xf numFmtId="3" fontId="13" fillId="0" borderId="8" xfId="0" applyNumberFormat="1" applyFont="1" applyBorder="1" applyAlignment="1">
      <alignment horizontal="center"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xf>
    <xf numFmtId="0" fontId="14" fillId="0" borderId="0" xfId="0" applyFont="1" applyAlignment="1">
      <alignment horizontal="center" vertical="center" wrapText="1"/>
    </xf>
    <xf numFmtId="0" fontId="18" fillId="0" borderId="0" xfId="0" applyFont="1" applyAlignment="1">
      <alignment horizontal="left" indent="1"/>
    </xf>
    <xf numFmtId="3" fontId="14" fillId="0" borderId="0" xfId="0" applyNumberFormat="1" applyFont="1" applyAlignment="1">
      <alignment horizontal="center" vertical="center"/>
    </xf>
    <xf numFmtId="0" fontId="19" fillId="0" borderId="0" xfId="0" applyFont="1" applyAlignment="1">
      <alignment horizontal="left" vertical="center" wrapText="1" indent="1"/>
    </xf>
    <xf numFmtId="0" fontId="19" fillId="0" borderId="0" xfId="0" applyFont="1" applyAlignment="1">
      <alignment horizontal="left" wrapText="1" indent="1"/>
    </xf>
    <xf numFmtId="3" fontId="13" fillId="3" borderId="0" xfId="0" applyNumberFormat="1" applyFont="1" applyFill="1" applyAlignment="1">
      <alignment vertical="center"/>
    </xf>
    <xf numFmtId="0" fontId="19" fillId="0" borderId="0" xfId="0" applyFont="1" applyAlignment="1">
      <alignment horizontal="left" indent="1"/>
    </xf>
    <xf numFmtId="0" fontId="12" fillId="0" borderId="8" xfId="0" applyFont="1" applyBorder="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3" fillId="0" borderId="8" xfId="0" applyFont="1" applyBorder="1" applyAlignment="1">
      <alignment horizontal="left" wrapText="1"/>
    </xf>
    <xf numFmtId="0" fontId="12" fillId="0" borderId="0" xfId="0" applyFont="1" applyAlignment="1">
      <alignment horizontal="left" vertical="top" wrapText="1"/>
    </xf>
    <xf numFmtId="0" fontId="12" fillId="3" borderId="0" xfId="0" applyFont="1" applyFill="1" applyAlignment="1">
      <alignment vertical="top" wrapText="1"/>
    </xf>
    <xf numFmtId="0" fontId="12" fillId="0" borderId="0" xfId="0" applyFont="1" applyAlignment="1">
      <alignment horizontal="left" vertical="center" wrapText="1"/>
    </xf>
    <xf numFmtId="0" fontId="13" fillId="0" borderId="7" xfId="0" applyFont="1" applyBorder="1" applyAlignment="1">
      <alignment horizontal="center" vertical="center" wrapText="1"/>
    </xf>
    <xf numFmtId="0" fontId="12" fillId="0" borderId="7" xfId="0" applyFont="1" applyBorder="1" applyAlignment="1">
      <alignment horizontal="left" vertical="center" wrapText="1"/>
    </xf>
    <xf numFmtId="0" fontId="14" fillId="0" borderId="0" xfId="0" applyFont="1" applyAlignment="1">
      <alignment horizontal="justify" vertical="center" wrapText="1"/>
    </xf>
    <xf numFmtId="0" fontId="13" fillId="0" borderId="0" xfId="0" applyFont="1" applyAlignment="1">
      <alignment horizontal="left" wrapText="1"/>
    </xf>
    <xf numFmtId="0" fontId="13" fillId="0" borderId="0" xfId="0" applyFont="1" applyAlignment="1">
      <alignment horizontal="left" vertical="center" wrapText="1"/>
    </xf>
    <xf numFmtId="0" fontId="12" fillId="0" borderId="10" xfId="0" applyFont="1" applyBorder="1" applyAlignment="1">
      <alignment horizontal="center" vertical="center"/>
    </xf>
    <xf numFmtId="10" fontId="14" fillId="0" borderId="0" xfId="1" applyNumberFormat="1" applyFont="1" applyFill="1" applyBorder="1"/>
    <xf numFmtId="168" fontId="0" fillId="0" borderId="0" xfId="0" applyNumberFormat="1"/>
    <xf numFmtId="0" fontId="29" fillId="0" borderId="0" xfId="0" applyFont="1" applyFill="1" applyBorder="1"/>
    <xf numFmtId="0" fontId="29" fillId="0" borderId="0" xfId="0" applyFont="1" applyFill="1" applyBorder="1" applyAlignment="1">
      <alignment horizontal="center"/>
    </xf>
    <xf numFmtId="0" fontId="29" fillId="0" borderId="0" xfId="0" applyFont="1"/>
    <xf numFmtId="3" fontId="14" fillId="0" borderId="0"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xf>
    <xf numFmtId="3" fontId="13" fillId="0" borderId="4"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wrapText="1"/>
    </xf>
    <xf numFmtId="0" fontId="13" fillId="0" borderId="0" xfId="0" applyFont="1" applyFill="1" applyBorder="1"/>
    <xf numFmtId="14" fontId="22" fillId="2" borderId="5" xfId="0" applyNumberFormat="1" applyFont="1" applyFill="1" applyBorder="1" applyAlignment="1">
      <alignment horizontal="center"/>
    </xf>
    <xf numFmtId="0" fontId="7" fillId="0" borderId="0" xfId="0" applyNumberFormat="1" applyFont="1" applyFill="1" applyAlignment="1">
      <alignment horizontal="left" vertical="center" wrapText="1"/>
    </xf>
    <xf numFmtId="0" fontId="11" fillId="0" borderId="6" xfId="0" applyFont="1" applyFill="1" applyBorder="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0" fontId="31" fillId="0" borderId="0" xfId="0" applyFont="1" applyAlignment="1">
      <alignment horizontal="left" wrapText="1"/>
    </xf>
    <xf numFmtId="0" fontId="13" fillId="0" borderId="0" xfId="0" applyFont="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14" fontId="12" fillId="0" borderId="3" xfId="0" applyNumberFormat="1" applyFont="1" applyBorder="1" applyAlignment="1">
      <alignment horizontal="left"/>
    </xf>
    <xf numFmtId="0" fontId="13" fillId="0" borderId="0" xfId="0" applyFont="1" applyFill="1" applyBorder="1" applyAlignment="1">
      <alignment horizontal="left" wrapText="1"/>
    </xf>
    <xf numFmtId="0" fontId="7" fillId="0" borderId="0" xfId="0" applyFont="1" applyAlignment="1">
      <alignment horizontal="left" vertical="center" wrapText="1"/>
    </xf>
    <xf numFmtId="0" fontId="28" fillId="0" borderId="0" xfId="0" applyFont="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1" fillId="0" borderId="9" xfId="0" applyFont="1" applyBorder="1" applyAlignment="1">
      <alignment horizontal="left" vertical="center" wrapText="1"/>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23" fillId="0" borderId="0" xfId="0" applyFont="1" applyAlignment="1">
      <alignment horizontal="left" vertical="center" wrapText="1"/>
    </xf>
  </cellXfs>
  <cellStyles count="14">
    <cellStyle name="Ezres" xfId="12" builtinId="3"/>
    <cellStyle name="Ezres 2" xfId="7" xr:uid="{00000000-0005-0000-0000-000000000000}"/>
    <cellStyle name="Ezres 3" xfId="6" xr:uid="{00000000-0005-0000-0000-000001000000}"/>
    <cellStyle name="Ezres 3 2" xfId="10" xr:uid="{EA00BD69-345B-424C-8181-FA4A9C6BE2B3}"/>
    <cellStyle name="Hivatkozás" xfId="4" builtinId="8"/>
    <cellStyle name="Normál" xfId="0" builtinId="0"/>
    <cellStyle name="Normál 2" xfId="2" xr:uid="{00000000-0005-0000-0000-000004000000}"/>
    <cellStyle name="Normál 2 2" xfId="3" xr:uid="{00000000-0005-0000-0000-000005000000}"/>
    <cellStyle name="Normál 23" xfId="5" xr:uid="{00000000-0005-0000-0000-000006000000}"/>
    <cellStyle name="Normál 23 2" xfId="9" xr:uid="{971E231B-8EFF-4DDE-996D-F296B01B21AA}"/>
    <cellStyle name="Normál 4" xfId="11" xr:uid="{D0375E67-F08A-4D67-8F82-9BF315523ECB}"/>
    <cellStyle name="Normál 4 2" xfId="13" xr:uid="{28B11136-C427-4BE4-A246-483AE4B497D5}"/>
    <cellStyle name="Százalék" xfId="1" builtinId="5"/>
    <cellStyle name="Százalék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2:F75"/>
  <sheetViews>
    <sheetView showGridLines="0" tabSelected="1" workbookViewId="0"/>
  </sheetViews>
  <sheetFormatPr defaultRowHeight="14.5" x14ac:dyDescent="0.35"/>
  <cols>
    <col min="2" max="2" width="15" customWidth="1"/>
    <col min="3" max="3" width="137.54296875" customWidth="1"/>
  </cols>
  <sheetData>
    <row r="2" spans="1:6" ht="20.5" thickBot="1" x14ac:dyDescent="0.45">
      <c r="B2" s="88" t="s">
        <v>275</v>
      </c>
      <c r="C2" s="86"/>
      <c r="D2" s="52"/>
      <c r="E2" s="87"/>
      <c r="F2" s="87"/>
    </row>
    <row r="3" spans="1:6" ht="15" customHeight="1" thickBot="1" x14ac:dyDescent="0.4">
      <c r="B3" s="167">
        <v>45016</v>
      </c>
      <c r="C3" s="167"/>
      <c r="D3" s="52"/>
      <c r="E3" s="87"/>
      <c r="F3" s="87"/>
    </row>
    <row r="4" spans="1:6" x14ac:dyDescent="0.35">
      <c r="B4" s="102" t="s">
        <v>257</v>
      </c>
      <c r="C4" s="96"/>
      <c r="D4" s="94"/>
      <c r="E4" s="94"/>
      <c r="F4" s="94"/>
    </row>
    <row r="5" spans="1:6" x14ac:dyDescent="0.35">
      <c r="B5" s="93" t="s">
        <v>255</v>
      </c>
      <c r="C5" s="93" t="s">
        <v>258</v>
      </c>
      <c r="D5" s="89"/>
      <c r="E5" s="90"/>
      <c r="F5" s="90"/>
    </row>
    <row r="6" spans="1:6" x14ac:dyDescent="0.35">
      <c r="B6" s="93" t="s">
        <v>254</v>
      </c>
      <c r="C6" s="93" t="s">
        <v>259</v>
      </c>
      <c r="D6" s="89"/>
      <c r="E6" s="89"/>
      <c r="F6" s="89"/>
    </row>
    <row r="7" spans="1:6" x14ac:dyDescent="0.35">
      <c r="B7" s="97"/>
      <c r="C7" s="93"/>
      <c r="D7" s="91"/>
      <c r="E7" s="92"/>
      <c r="F7" s="92"/>
    </row>
    <row r="8" spans="1:6" x14ac:dyDescent="0.35">
      <c r="B8" s="19" t="s">
        <v>198</v>
      </c>
      <c r="C8" s="19"/>
      <c r="D8" s="95"/>
      <c r="E8" s="95"/>
      <c r="F8" s="95"/>
    </row>
    <row r="9" spans="1:6" x14ac:dyDescent="0.35">
      <c r="A9" s="72"/>
      <c r="B9" s="93" t="s">
        <v>253</v>
      </c>
      <c r="C9" s="93" t="s">
        <v>260</v>
      </c>
      <c r="D9" s="91"/>
      <c r="E9" s="91"/>
      <c r="F9" s="91"/>
    </row>
    <row r="10" spans="1:6" x14ac:dyDescent="0.35">
      <c r="B10" s="93"/>
      <c r="C10" s="93"/>
      <c r="D10" s="91"/>
      <c r="E10" s="91"/>
      <c r="F10" s="91"/>
    </row>
    <row r="11" spans="1:6" x14ac:dyDescent="0.35">
      <c r="B11" s="16" t="s">
        <v>261</v>
      </c>
      <c r="C11" s="16"/>
      <c r="D11" s="89"/>
      <c r="E11" s="89"/>
      <c r="F11" s="89"/>
    </row>
    <row r="12" spans="1:6" x14ac:dyDescent="0.35">
      <c r="A12" s="72"/>
      <c r="B12" s="93" t="s">
        <v>256</v>
      </c>
      <c r="C12" s="93" t="s">
        <v>262</v>
      </c>
      <c r="D12" s="91"/>
      <c r="E12" s="91"/>
      <c r="F12" s="91"/>
    </row>
    <row r="13" spans="1:6" x14ac:dyDescent="0.35">
      <c r="B13" s="93"/>
      <c r="C13" s="93"/>
      <c r="D13" s="91"/>
      <c r="E13" s="91"/>
      <c r="F13" s="91"/>
    </row>
    <row r="14" spans="1:6" x14ac:dyDescent="0.35">
      <c r="A14" s="72"/>
      <c r="B14" s="8" t="s">
        <v>263</v>
      </c>
      <c r="C14" s="93"/>
      <c r="D14" s="91"/>
      <c r="E14" s="92"/>
      <c r="F14" s="92"/>
    </row>
    <row r="15" spans="1:6" x14ac:dyDescent="0.35">
      <c r="A15" s="72"/>
      <c r="B15" s="98" t="s">
        <v>264</v>
      </c>
      <c r="C15" s="93" t="s">
        <v>267</v>
      </c>
      <c r="D15" s="91"/>
      <c r="E15" s="92"/>
      <c r="F15" s="92"/>
    </row>
    <row r="16" spans="1:6" ht="15" thickBot="1" x14ac:dyDescent="0.4">
      <c r="A16" s="72"/>
      <c r="B16" s="99"/>
      <c r="C16" s="99"/>
      <c r="D16" s="91"/>
      <c r="E16" s="92"/>
      <c r="F16" s="92"/>
    </row>
    <row r="17" spans="1:6" ht="9.75" customHeight="1" x14ac:dyDescent="0.35">
      <c r="A17" s="72"/>
      <c r="B17" s="93"/>
      <c r="C17" s="93"/>
      <c r="D17" s="91"/>
      <c r="E17" s="92"/>
      <c r="F17" s="92"/>
    </row>
    <row r="18" spans="1:6" x14ac:dyDescent="0.35">
      <c r="E18" s="92"/>
      <c r="F18" s="92"/>
    </row>
    <row r="19" spans="1:6" x14ac:dyDescent="0.35">
      <c r="E19" s="92"/>
      <c r="F19" s="92"/>
    </row>
    <row r="20" spans="1:6" x14ac:dyDescent="0.35">
      <c r="E20" s="92"/>
      <c r="F20" s="92"/>
    </row>
    <row r="21" spans="1:6" x14ac:dyDescent="0.35">
      <c r="E21" s="92"/>
      <c r="F21" s="92"/>
    </row>
    <row r="22" spans="1:6" x14ac:dyDescent="0.35">
      <c r="E22" s="92"/>
      <c r="F22" s="92"/>
    </row>
    <row r="23" spans="1:6" x14ac:dyDescent="0.35">
      <c r="E23" s="92"/>
      <c r="F23" s="92"/>
    </row>
    <row r="24" spans="1:6" x14ac:dyDescent="0.35">
      <c r="E24" s="92"/>
      <c r="F24" s="92"/>
    </row>
    <row r="25" spans="1:6" x14ac:dyDescent="0.35">
      <c r="E25" s="91"/>
      <c r="F25" s="91"/>
    </row>
    <row r="26" spans="1:6" x14ac:dyDescent="0.35">
      <c r="E26" s="91"/>
      <c r="F26" s="91"/>
    </row>
    <row r="27" spans="1:6" x14ac:dyDescent="0.35">
      <c r="E27" s="91"/>
      <c r="F27" s="91"/>
    </row>
    <row r="28" spans="1:6" x14ac:dyDescent="0.35">
      <c r="E28" s="92"/>
      <c r="F28" s="92"/>
    </row>
    <row r="29" spans="1:6" x14ac:dyDescent="0.35">
      <c r="E29" s="92"/>
      <c r="F29" s="92"/>
    </row>
    <row r="30" spans="1:6" x14ac:dyDescent="0.35">
      <c r="E30" s="92"/>
      <c r="F30" s="92"/>
    </row>
    <row r="31" spans="1:6" x14ac:dyDescent="0.35">
      <c r="E31" s="92"/>
      <c r="F31" s="92"/>
    </row>
    <row r="32" spans="1:6" x14ac:dyDescent="0.35">
      <c r="E32" s="92"/>
      <c r="F32" s="92"/>
    </row>
    <row r="33" spans="5:6" x14ac:dyDescent="0.35">
      <c r="E33" s="92"/>
      <c r="F33" s="92"/>
    </row>
    <row r="34" spans="5:6" x14ac:dyDescent="0.35">
      <c r="E34" s="92"/>
      <c r="F34" s="92"/>
    </row>
    <row r="35" spans="5:6" x14ac:dyDescent="0.35">
      <c r="E35" s="92"/>
      <c r="F35" s="92"/>
    </row>
    <row r="36" spans="5:6" x14ac:dyDescent="0.35">
      <c r="E36" s="92"/>
      <c r="F36" s="92"/>
    </row>
    <row r="37" spans="5:6" x14ac:dyDescent="0.35">
      <c r="E37" s="92"/>
      <c r="F37" s="92"/>
    </row>
    <row r="38" spans="5:6" x14ac:dyDescent="0.35">
      <c r="E38" s="92"/>
      <c r="F38" s="92"/>
    </row>
    <row r="39" spans="5:6" x14ac:dyDescent="0.35">
      <c r="E39" s="92"/>
      <c r="F39" s="92"/>
    </row>
    <row r="40" spans="5:6" x14ac:dyDescent="0.35">
      <c r="E40" s="92"/>
      <c r="F40" s="92"/>
    </row>
    <row r="41" spans="5:6" x14ac:dyDescent="0.35">
      <c r="E41" s="92"/>
      <c r="F41" s="92"/>
    </row>
    <row r="42" spans="5:6" x14ac:dyDescent="0.35">
      <c r="E42" s="92"/>
      <c r="F42" s="92"/>
    </row>
    <row r="43" spans="5:6" x14ac:dyDescent="0.35">
      <c r="E43" s="92"/>
      <c r="F43" s="92"/>
    </row>
    <row r="44" spans="5:6" x14ac:dyDescent="0.35">
      <c r="E44" s="92"/>
      <c r="F44" s="92"/>
    </row>
    <row r="45" spans="5:6" x14ac:dyDescent="0.35">
      <c r="E45" s="92"/>
      <c r="F45" s="92"/>
    </row>
    <row r="46" spans="5:6" x14ac:dyDescent="0.35">
      <c r="E46" s="92"/>
      <c r="F46" s="92"/>
    </row>
    <row r="47" spans="5:6" x14ac:dyDescent="0.35">
      <c r="E47" s="92"/>
      <c r="F47" s="92"/>
    </row>
    <row r="48" spans="5:6" x14ac:dyDescent="0.35">
      <c r="E48" s="92"/>
      <c r="F48" s="92"/>
    </row>
    <row r="49" spans="5:6" x14ac:dyDescent="0.35">
      <c r="E49" s="92"/>
      <c r="F49" s="92"/>
    </row>
    <row r="50" spans="5:6" x14ac:dyDescent="0.35">
      <c r="E50" s="92"/>
      <c r="F50" s="92"/>
    </row>
    <row r="51" spans="5:6" x14ac:dyDescent="0.35">
      <c r="E51" s="26"/>
      <c r="F51" s="26"/>
    </row>
    <row r="74" spans="2:3" x14ac:dyDescent="0.35">
      <c r="B74" s="92"/>
      <c r="C74" s="91"/>
    </row>
    <row r="75" spans="2:3" x14ac:dyDescent="0.35">
      <c r="B75" s="26"/>
      <c r="C75" s="26"/>
    </row>
  </sheetData>
  <mergeCells count="1">
    <mergeCell ref="B3:C3"/>
  </mergeCells>
  <hyperlinks>
    <hyperlink ref="C9" location="'CC1'!A1" display="A szabályozói szavatolótőke összetétele" xr:uid="{00000000-0004-0000-0000-000007000000}"/>
    <hyperlink ref="B5" location="'KM1'!A1" display="KM1" xr:uid="{00000000-0004-0000-0000-000009000000}"/>
    <hyperlink ref="B6" location="'OV1'!A1" display="OV1" xr:uid="{00000000-0004-0000-0000-00000A000000}"/>
    <hyperlink ref="C5" location="'KM1'!A1" display="Composition of regulatory own funds" xr:uid="{00000000-0004-0000-0000-00000B000000}"/>
    <hyperlink ref="C6" location="'OV1'!A1" display="A teljes kockázati kitettségértékek áttekintése" xr:uid="{00000000-0004-0000-0000-00000C000000}"/>
    <hyperlink ref="B9" location="'PV1'!A1" display="PV1" xr:uid="{00000000-0004-0000-0000-000010000000}"/>
    <hyperlink ref="B9" location="'CC1'!A1" display="CC1" xr:uid="{00000000-0004-0000-0000-000011000000}"/>
    <hyperlink ref="B12" location="'PV1'!A1" display="PV1" xr:uid="{00000000-0004-0000-0000-000021000000}"/>
    <hyperlink ref="C12" location="CCyB2!A1" display="Az intézményspecifikus anticiklikus tőkepuffer nagysága" xr:uid="{00000000-0004-0000-0000-000022000000}"/>
    <hyperlink ref="B12" location="'LIQ1'!A1" display="LIQ1" xr:uid="{00000000-0004-0000-0000-000023000000}"/>
    <hyperlink ref="C12" location="'LIQ1'!A1" display="A likviditásfedezeti rátára vonatkozó mennyiségi információk" xr:uid="{00000000-0004-0000-0000-000025000000}"/>
    <hyperlink ref="B15" location="IFRS9!A1" display="IFRS9" xr:uid="{00000000-0004-0000-0000-000077000000}"/>
  </hyperlinks>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M54"/>
  <sheetViews>
    <sheetView showGridLines="0" zoomScale="115" zoomScaleNormal="115" workbookViewId="0">
      <selection activeCell="B3" sqref="B3"/>
    </sheetView>
  </sheetViews>
  <sheetFormatPr defaultRowHeight="14.5" x14ac:dyDescent="0.35"/>
  <cols>
    <col min="1" max="1" width="4.453125" customWidth="1"/>
    <col min="2" max="2" width="5.453125" customWidth="1"/>
    <col min="3" max="3" width="70.453125" customWidth="1"/>
    <col min="9" max="9" width="10.81640625" bestFit="1" customWidth="1"/>
    <col min="10" max="10" width="9.81640625" bestFit="1" customWidth="1"/>
    <col min="12" max="12" width="11" bestFit="1" customWidth="1"/>
  </cols>
  <sheetData>
    <row r="1" spans="2:13" ht="12.75" customHeight="1" x14ac:dyDescent="0.35"/>
    <row r="2" spans="2:13" x14ac:dyDescent="0.35">
      <c r="B2" s="71" t="s">
        <v>0</v>
      </c>
      <c r="C2" s="56"/>
      <c r="D2" s="56"/>
      <c r="E2" s="56"/>
      <c r="F2" s="56"/>
      <c r="G2" s="56"/>
    </row>
    <row r="3" spans="2:13" x14ac:dyDescent="0.35">
      <c r="B3" s="1"/>
      <c r="C3" s="1"/>
      <c r="D3" s="1"/>
      <c r="E3" s="1"/>
      <c r="F3" s="1"/>
      <c r="G3" s="1"/>
    </row>
    <row r="4" spans="2:13" ht="15.5" x14ac:dyDescent="0.35">
      <c r="B4" s="18" t="s">
        <v>1</v>
      </c>
      <c r="C4" s="2"/>
      <c r="D4" s="2"/>
      <c r="E4" s="2"/>
      <c r="F4" s="2"/>
      <c r="G4" s="2"/>
    </row>
    <row r="5" spans="2:13" ht="2.15" customHeight="1" x14ac:dyDescent="0.35">
      <c r="C5" s="1"/>
      <c r="D5" s="1"/>
      <c r="E5" s="1"/>
      <c r="F5" s="1"/>
      <c r="G5" s="1"/>
      <c r="H5" s="1"/>
    </row>
    <row r="6" spans="2:13" ht="2.15" customHeight="1" x14ac:dyDescent="0.35">
      <c r="C6" s="168"/>
      <c r="D6" s="168"/>
      <c r="E6" s="168"/>
      <c r="F6" s="110"/>
      <c r="G6" s="110"/>
      <c r="H6" s="1"/>
    </row>
    <row r="7" spans="2:13" ht="2.15" customHeight="1" x14ac:dyDescent="0.35">
      <c r="C7" s="3"/>
      <c r="D7" s="3"/>
      <c r="E7" s="6"/>
      <c r="F7" s="6"/>
      <c r="G7" s="6"/>
      <c r="H7" s="6"/>
    </row>
    <row r="8" spans="2:13" ht="15" thickBot="1" x14ac:dyDescent="0.4"/>
    <row r="9" spans="2:13" ht="15" thickBot="1" x14ac:dyDescent="0.4">
      <c r="B9" s="57"/>
      <c r="C9" s="61" t="s">
        <v>2</v>
      </c>
      <c r="D9" s="65">
        <f>Tartalom!B3</f>
        <v>45016</v>
      </c>
      <c r="E9" s="65">
        <f>EOMONTH(D9,-3)</f>
        <v>44926</v>
      </c>
      <c r="F9" s="65">
        <f t="shared" ref="F9:H9" si="0">EOMONTH(E9,-3)</f>
        <v>44834</v>
      </c>
      <c r="G9" s="65">
        <f t="shared" si="0"/>
        <v>44742</v>
      </c>
      <c r="H9" s="65">
        <f t="shared" si="0"/>
        <v>44651</v>
      </c>
    </row>
    <row r="10" spans="2:13" x14ac:dyDescent="0.35">
      <c r="B10" s="169" t="s">
        <v>218</v>
      </c>
      <c r="C10" s="169"/>
      <c r="D10" s="169"/>
      <c r="E10" s="169"/>
      <c r="F10" s="65"/>
      <c r="G10" s="65"/>
      <c r="H10" s="65"/>
    </row>
    <row r="11" spans="2:13" x14ac:dyDescent="0.35">
      <c r="B11" s="59">
        <v>1</v>
      </c>
      <c r="C11" s="14" t="s">
        <v>60</v>
      </c>
      <c r="D11" s="9">
        <v>3242568.65460891</v>
      </c>
      <c r="E11" s="9">
        <v>3383160.7603016957</v>
      </c>
      <c r="F11" s="9">
        <v>3620662.2179757589</v>
      </c>
      <c r="G11" s="9">
        <v>3347374.5691858516</v>
      </c>
      <c r="H11" s="9">
        <v>2950934.8682635161</v>
      </c>
      <c r="I11" s="105"/>
      <c r="L11" s="107"/>
    </row>
    <row r="12" spans="2:13" x14ac:dyDescent="0.35">
      <c r="B12" s="59">
        <v>2</v>
      </c>
      <c r="C12" s="14" t="s">
        <v>219</v>
      </c>
      <c r="D12" s="9">
        <v>3242568.65460891</v>
      </c>
      <c r="E12" s="9">
        <v>3383160.7603016957</v>
      </c>
      <c r="F12" s="9">
        <v>3620662.2179757589</v>
      </c>
      <c r="G12" s="9">
        <v>3347374.5691858516</v>
      </c>
      <c r="H12" s="9">
        <v>2950934.8682635161</v>
      </c>
      <c r="I12" s="105"/>
      <c r="L12" s="107"/>
    </row>
    <row r="13" spans="2:13" x14ac:dyDescent="0.35">
      <c r="B13" s="59">
        <v>3</v>
      </c>
      <c r="C13" s="14" t="s">
        <v>98</v>
      </c>
      <c r="D13" s="9">
        <v>3767587.8983148709</v>
      </c>
      <c r="E13" s="9">
        <v>3671104.438751338</v>
      </c>
      <c r="F13" s="9">
        <v>3922722.6253527948</v>
      </c>
      <c r="G13" s="9">
        <v>3635663.4194417368</v>
      </c>
      <c r="H13" s="9">
        <v>3217591.4821918965</v>
      </c>
      <c r="I13" s="105"/>
      <c r="L13" s="107"/>
    </row>
    <row r="14" spans="2:13" x14ac:dyDescent="0.35">
      <c r="B14" s="170" t="s">
        <v>116</v>
      </c>
      <c r="C14" s="170"/>
      <c r="D14" s="170"/>
      <c r="E14" s="170"/>
      <c r="F14" s="111"/>
      <c r="G14" s="111"/>
      <c r="H14" s="122"/>
    </row>
    <row r="15" spans="2:13" x14ac:dyDescent="0.35">
      <c r="B15" s="59">
        <v>4</v>
      </c>
      <c r="C15" s="14" t="s">
        <v>95</v>
      </c>
      <c r="D15" s="113">
        <v>21920450.044597514</v>
      </c>
      <c r="E15" s="9">
        <v>20607705.445922632</v>
      </c>
      <c r="F15" s="113">
        <v>21643868.63697027</v>
      </c>
      <c r="G15" s="113">
        <v>19772145.991952829</v>
      </c>
      <c r="H15" s="113">
        <v>17464361.71137014</v>
      </c>
      <c r="I15" s="105"/>
      <c r="J15" s="105"/>
      <c r="L15" s="107"/>
      <c r="M15" s="107"/>
    </row>
    <row r="16" spans="2:13" x14ac:dyDescent="0.35">
      <c r="B16" s="170" t="s">
        <v>220</v>
      </c>
      <c r="C16" s="170"/>
      <c r="D16" s="170"/>
      <c r="E16" s="170"/>
      <c r="F16" s="111"/>
      <c r="G16" s="111"/>
      <c r="H16" s="122"/>
    </row>
    <row r="17" spans="2:12" x14ac:dyDescent="0.35">
      <c r="B17" s="59">
        <v>5</v>
      </c>
      <c r="C17" s="14" t="s">
        <v>221</v>
      </c>
      <c r="D17" s="11">
        <f>D11/D$15</f>
        <v>0.14792436505691495</v>
      </c>
      <c r="E17" s="11">
        <f t="shared" ref="E17:H17" si="1">E11/E$15</f>
        <v>0.1641696970669326</v>
      </c>
      <c r="F17" s="11">
        <f t="shared" si="1"/>
        <v>0.1672835054908457</v>
      </c>
      <c r="G17" s="11">
        <f t="shared" si="1"/>
        <v>0.16929748397307087</v>
      </c>
      <c r="H17" s="11">
        <f t="shared" si="1"/>
        <v>0.16896895042790572</v>
      </c>
      <c r="I17" s="104"/>
      <c r="L17" s="107"/>
    </row>
    <row r="18" spans="2:12" x14ac:dyDescent="0.35">
      <c r="B18" s="59">
        <v>6</v>
      </c>
      <c r="C18" s="13" t="s">
        <v>222</v>
      </c>
      <c r="D18" s="11">
        <f t="shared" ref="D18:H18" si="2">D12/D$15</f>
        <v>0.14792436505691495</v>
      </c>
      <c r="E18" s="11">
        <f t="shared" si="2"/>
        <v>0.1641696970669326</v>
      </c>
      <c r="F18" s="11">
        <f t="shared" si="2"/>
        <v>0.1672835054908457</v>
      </c>
      <c r="G18" s="11">
        <f t="shared" si="2"/>
        <v>0.16929748397307087</v>
      </c>
      <c r="H18" s="11">
        <f t="shared" si="2"/>
        <v>0.16896895042790572</v>
      </c>
      <c r="I18" s="104"/>
      <c r="L18" s="107"/>
    </row>
    <row r="19" spans="2:12" x14ac:dyDescent="0.35">
      <c r="B19" s="59">
        <v>7</v>
      </c>
      <c r="C19" s="14" t="s">
        <v>223</v>
      </c>
      <c r="D19" s="11">
        <f t="shared" ref="D19:H19" si="3">D13/D$15</f>
        <v>0.17187548114430368</v>
      </c>
      <c r="E19" s="11">
        <f t="shared" si="3"/>
        <v>0.17814231906530331</v>
      </c>
      <c r="F19" s="11">
        <f t="shared" si="3"/>
        <v>0.18123943972993459</v>
      </c>
      <c r="G19" s="11">
        <f t="shared" si="3"/>
        <v>0.18387803837385355</v>
      </c>
      <c r="H19" s="11">
        <f t="shared" si="3"/>
        <v>0.18423756535557148</v>
      </c>
      <c r="I19" s="104"/>
      <c r="L19" s="107"/>
    </row>
    <row r="20" spans="2:12" ht="23.25" customHeight="1" x14ac:dyDescent="0.35">
      <c r="B20" s="171" t="s">
        <v>224</v>
      </c>
      <c r="C20" s="171"/>
      <c r="D20" s="171"/>
      <c r="E20" s="171"/>
      <c r="F20" s="112"/>
      <c r="G20" s="112"/>
      <c r="H20" s="121"/>
    </row>
    <row r="21" spans="2:12" ht="21.5" x14ac:dyDescent="0.35">
      <c r="B21" s="54" t="s">
        <v>168</v>
      </c>
      <c r="C21" s="70" t="s">
        <v>225</v>
      </c>
      <c r="D21" s="157">
        <v>0.02</v>
      </c>
      <c r="E21" s="157">
        <v>2.0000000000000004E-2</v>
      </c>
      <c r="F21" s="157">
        <v>2.0000000000000004E-2</v>
      </c>
      <c r="G21" s="157">
        <v>2.0000000000000004E-2</v>
      </c>
      <c r="H21" s="157">
        <v>1.3799999999999993E-2</v>
      </c>
    </row>
    <row r="22" spans="2:12" x14ac:dyDescent="0.35">
      <c r="B22" s="59" t="s">
        <v>169</v>
      </c>
      <c r="C22" s="83" t="s">
        <v>226</v>
      </c>
      <c r="D22" s="12">
        <v>1.125E-2</v>
      </c>
      <c r="E22" s="12">
        <v>1.1249999999999996E-2</v>
      </c>
      <c r="F22" s="12">
        <v>1.1249999999999996E-2</v>
      </c>
      <c r="G22" s="12">
        <v>7.7625000000000055E-3</v>
      </c>
      <c r="H22" s="12">
        <v>7.7625000000000055E-3</v>
      </c>
    </row>
    <row r="23" spans="2:12" x14ac:dyDescent="0.35">
      <c r="B23" s="59" t="s">
        <v>170</v>
      </c>
      <c r="C23" s="84" t="s">
        <v>227</v>
      </c>
      <c r="D23" s="157">
        <v>1.4999999999999999E-2</v>
      </c>
      <c r="E23" s="157">
        <v>1.4999999999999999E-2</v>
      </c>
      <c r="F23" s="157">
        <v>1.4999999999999999E-2</v>
      </c>
      <c r="G23" s="157">
        <v>1.0350000000000012E-2</v>
      </c>
      <c r="H23" s="157">
        <v>1.0350000000000012E-2</v>
      </c>
    </row>
    <row r="24" spans="2:12" x14ac:dyDescent="0.35">
      <c r="B24" s="59" t="s">
        <v>171</v>
      </c>
      <c r="C24" s="13" t="s">
        <v>228</v>
      </c>
      <c r="D24" s="12">
        <v>0.1</v>
      </c>
      <c r="E24" s="12">
        <v>0.1</v>
      </c>
      <c r="F24" s="12">
        <v>0.1</v>
      </c>
      <c r="G24" s="12">
        <v>0.1</v>
      </c>
      <c r="H24" s="12">
        <v>9.3800000000000008E-2</v>
      </c>
      <c r="I24" s="104"/>
    </row>
    <row r="25" spans="2:12" ht="15" customHeight="1" x14ac:dyDescent="0.35">
      <c r="B25" s="171" t="s">
        <v>229</v>
      </c>
      <c r="C25" s="171"/>
      <c r="D25" s="171"/>
      <c r="E25" s="171"/>
      <c r="F25" s="112"/>
      <c r="G25" s="112"/>
      <c r="H25" s="121"/>
    </row>
    <row r="26" spans="2:12" x14ac:dyDescent="0.35">
      <c r="B26" s="59">
        <v>8</v>
      </c>
      <c r="C26" s="13" t="s">
        <v>230</v>
      </c>
      <c r="D26" s="12">
        <v>2.5000000000000001E-2</v>
      </c>
      <c r="E26" s="12">
        <v>2.5000000000000001E-2</v>
      </c>
      <c r="F26" s="12">
        <v>2.5000000000000001E-2</v>
      </c>
      <c r="G26" s="12">
        <v>2.5000000000000001E-2</v>
      </c>
      <c r="H26" s="12">
        <v>2.5000000000000001E-2</v>
      </c>
    </row>
    <row r="27" spans="2:12" ht="21.5" x14ac:dyDescent="0.35">
      <c r="B27" s="54" t="s">
        <v>172</v>
      </c>
      <c r="C27" s="70" t="s">
        <v>231</v>
      </c>
      <c r="D27" s="15">
        <v>0</v>
      </c>
      <c r="E27" s="15">
        <v>0</v>
      </c>
      <c r="F27" s="15">
        <v>0</v>
      </c>
      <c r="G27" s="15">
        <v>0</v>
      </c>
      <c r="H27" s="15">
        <v>0</v>
      </c>
    </row>
    <row r="28" spans="2:12" x14ac:dyDescent="0.35">
      <c r="B28" s="59">
        <v>9</v>
      </c>
      <c r="C28" s="13" t="s">
        <v>232</v>
      </c>
      <c r="D28" s="12">
        <v>3.3808757109993993E-3</v>
      </c>
      <c r="E28" s="12">
        <v>1.9820178513989145E-3</v>
      </c>
      <c r="F28" s="12">
        <v>8.0000000000000004E-4</v>
      </c>
      <c r="G28" s="12">
        <v>8.0000000000000004E-4</v>
      </c>
      <c r="H28" s="12">
        <v>8.0000000000000004E-4</v>
      </c>
    </row>
    <row r="29" spans="2:12" x14ac:dyDescent="0.35">
      <c r="B29" s="54" t="s">
        <v>173</v>
      </c>
      <c r="C29" s="14" t="s">
        <v>233</v>
      </c>
      <c r="D29" s="11">
        <v>0</v>
      </c>
      <c r="E29" s="11">
        <v>0</v>
      </c>
      <c r="F29" s="11">
        <v>0</v>
      </c>
      <c r="G29" s="11">
        <v>0</v>
      </c>
      <c r="H29" s="11">
        <v>0</v>
      </c>
    </row>
    <row r="30" spans="2:12" x14ac:dyDescent="0.35">
      <c r="B30" s="59">
        <v>10</v>
      </c>
      <c r="C30" s="13" t="s">
        <v>234</v>
      </c>
      <c r="D30" s="12">
        <v>0</v>
      </c>
      <c r="E30" s="12">
        <v>0</v>
      </c>
      <c r="F30" s="12">
        <v>0</v>
      </c>
      <c r="G30" s="12">
        <v>0</v>
      </c>
      <c r="H30" s="12">
        <v>0</v>
      </c>
    </row>
    <row r="31" spans="2:12" x14ac:dyDescent="0.35">
      <c r="B31" s="59" t="s">
        <v>174</v>
      </c>
      <c r="C31" s="14" t="s">
        <v>235</v>
      </c>
      <c r="D31" s="11">
        <v>0.01</v>
      </c>
      <c r="E31" s="11">
        <v>5.0000000000000001E-3</v>
      </c>
      <c r="F31" s="11">
        <v>5.0000000000000001E-3</v>
      </c>
      <c r="G31" s="11">
        <v>5.0000000000000001E-3</v>
      </c>
      <c r="H31" s="11">
        <v>5.0000000000000001E-3</v>
      </c>
    </row>
    <row r="32" spans="2:12" x14ac:dyDescent="0.35">
      <c r="B32" s="59">
        <v>11</v>
      </c>
      <c r="C32" s="13" t="s">
        <v>236</v>
      </c>
      <c r="D32" s="12">
        <f>SUM(D26:D31)</f>
        <v>3.83808757109994E-2</v>
      </c>
      <c r="E32" s="12">
        <f t="shared" ref="E32:H32" si="4">SUM(E26:E31)</f>
        <v>3.1982017851398918E-2</v>
      </c>
      <c r="F32" s="12">
        <f t="shared" si="4"/>
        <v>3.0800000000000001E-2</v>
      </c>
      <c r="G32" s="12">
        <f t="shared" si="4"/>
        <v>3.0800000000000001E-2</v>
      </c>
      <c r="H32" s="12">
        <f t="shared" si="4"/>
        <v>3.0800000000000001E-2</v>
      </c>
    </row>
    <row r="33" spans="2:13" x14ac:dyDescent="0.35">
      <c r="B33" s="59" t="s">
        <v>175</v>
      </c>
      <c r="C33" s="14" t="s">
        <v>237</v>
      </c>
      <c r="D33" s="15">
        <f>D24+D32</f>
        <v>0.13838087571099941</v>
      </c>
      <c r="E33" s="15">
        <f>E24+E32</f>
        <v>0.13198201785139893</v>
      </c>
      <c r="F33" s="15">
        <f>F24+F32</f>
        <v>0.1308</v>
      </c>
      <c r="G33" s="15">
        <f>G24+G32</f>
        <v>0.1308</v>
      </c>
      <c r="H33" s="15">
        <f>H24+H32</f>
        <v>0.12460000000000002</v>
      </c>
    </row>
    <row r="34" spans="2:13" x14ac:dyDescent="0.35">
      <c r="B34" s="59">
        <v>12</v>
      </c>
      <c r="C34" s="13" t="s">
        <v>238</v>
      </c>
      <c r="D34" s="15">
        <v>9.4630875710999401E-2</v>
      </c>
      <c r="E34" s="12">
        <v>8.8232017851398906E-2</v>
      </c>
      <c r="F34" s="15">
        <v>8.7049999999984598E-2</v>
      </c>
      <c r="G34" s="15">
        <v>8.7049999999984598E-2</v>
      </c>
      <c r="H34" s="15">
        <v>8.3562500000000012E-2</v>
      </c>
      <c r="I34" s="158"/>
    </row>
    <row r="35" spans="2:13" x14ac:dyDescent="0.35">
      <c r="B35" s="171" t="s">
        <v>120</v>
      </c>
      <c r="C35" s="171"/>
      <c r="D35" s="171"/>
      <c r="E35" s="171"/>
      <c r="F35" s="112"/>
      <c r="G35" s="112"/>
      <c r="H35" s="121"/>
    </row>
    <row r="36" spans="2:13" x14ac:dyDescent="0.35">
      <c r="B36" s="59">
        <v>13</v>
      </c>
      <c r="C36" s="13" t="s">
        <v>117</v>
      </c>
      <c r="D36" s="10">
        <v>38883555.085959502</v>
      </c>
      <c r="E36" s="10">
        <v>35399549.983063102</v>
      </c>
      <c r="F36" s="10">
        <v>36600856.045755997</v>
      </c>
      <c r="G36" s="10">
        <v>33358336.70101</v>
      </c>
      <c r="H36" s="10">
        <v>31226234.948458001</v>
      </c>
      <c r="I36" s="105"/>
      <c r="J36" s="105"/>
      <c r="L36" s="107"/>
      <c r="M36" s="107"/>
    </row>
    <row r="37" spans="2:13" x14ac:dyDescent="0.35">
      <c r="B37" s="59">
        <v>14</v>
      </c>
      <c r="C37" s="14" t="s">
        <v>121</v>
      </c>
      <c r="D37" s="11">
        <f>D12/D36</f>
        <v>8.3391774425990495E-2</v>
      </c>
      <c r="E37" s="11">
        <f>E12/E36</f>
        <v>9.5570727930732666E-2</v>
      </c>
      <c r="F37" s="11">
        <f>F12/F36</f>
        <v>9.8922883482545979E-2</v>
      </c>
      <c r="G37" s="11">
        <f>G12/G36</f>
        <v>0.10034596746199585</v>
      </c>
      <c r="H37" s="11">
        <f>H12/H36</f>
        <v>9.4501782655972671E-2</v>
      </c>
      <c r="I37" s="104"/>
      <c r="J37" s="104"/>
      <c r="L37" s="107"/>
      <c r="M37" s="107"/>
    </row>
    <row r="38" spans="2:13" ht="28.5" customHeight="1" x14ac:dyDescent="0.35">
      <c r="B38" s="171" t="s">
        <v>239</v>
      </c>
      <c r="C38" s="171"/>
      <c r="D38" s="171"/>
      <c r="E38" s="171"/>
      <c r="F38" s="112"/>
      <c r="G38" s="112"/>
      <c r="H38" s="121"/>
    </row>
    <row r="39" spans="2:13" x14ac:dyDescent="0.35">
      <c r="B39" s="116" t="s">
        <v>176</v>
      </c>
      <c r="C39" s="70" t="s">
        <v>240</v>
      </c>
      <c r="D39" s="11">
        <v>0</v>
      </c>
      <c r="E39" s="109">
        <v>0</v>
      </c>
      <c r="F39" s="11">
        <v>0</v>
      </c>
      <c r="G39" s="11">
        <v>0</v>
      </c>
      <c r="H39" s="11">
        <v>0</v>
      </c>
    </row>
    <row r="40" spans="2:13" x14ac:dyDescent="0.35">
      <c r="B40" s="117" t="s">
        <v>177</v>
      </c>
      <c r="C40" s="83" t="s">
        <v>241</v>
      </c>
      <c r="D40" s="12">
        <v>0</v>
      </c>
      <c r="E40" s="109">
        <v>0</v>
      </c>
      <c r="F40" s="12">
        <v>0</v>
      </c>
      <c r="G40" s="12">
        <v>0</v>
      </c>
      <c r="H40" s="12">
        <v>0</v>
      </c>
    </row>
    <row r="41" spans="2:13" x14ac:dyDescent="0.35">
      <c r="B41" s="117" t="s">
        <v>178</v>
      </c>
      <c r="C41" s="14" t="s">
        <v>242</v>
      </c>
      <c r="D41" s="15">
        <v>0.03</v>
      </c>
      <c r="E41" s="109">
        <v>0.03</v>
      </c>
      <c r="F41" s="15">
        <v>0.03</v>
      </c>
      <c r="G41" s="15">
        <v>0.03</v>
      </c>
      <c r="H41" s="15">
        <v>0.03</v>
      </c>
    </row>
    <row r="42" spans="2:13" ht="15" customHeight="1" x14ac:dyDescent="0.35">
      <c r="B42" s="171" t="s">
        <v>243</v>
      </c>
      <c r="C42" s="171"/>
      <c r="D42" s="171"/>
      <c r="E42" s="171"/>
      <c r="F42" s="112"/>
      <c r="G42" s="112"/>
      <c r="H42" s="121"/>
    </row>
    <row r="43" spans="2:13" x14ac:dyDescent="0.35">
      <c r="B43" s="117" t="s">
        <v>179</v>
      </c>
      <c r="C43" s="14" t="s">
        <v>244</v>
      </c>
      <c r="D43" s="15">
        <v>0</v>
      </c>
      <c r="E43" s="109">
        <v>0</v>
      </c>
      <c r="F43" s="15">
        <v>0</v>
      </c>
      <c r="G43" s="15">
        <v>0</v>
      </c>
      <c r="H43" s="15">
        <v>0</v>
      </c>
    </row>
    <row r="44" spans="2:13" x14ac:dyDescent="0.35">
      <c r="B44" s="117" t="s">
        <v>180</v>
      </c>
      <c r="C44" s="13" t="s">
        <v>122</v>
      </c>
      <c r="D44" s="12">
        <v>0.03</v>
      </c>
      <c r="E44" s="109">
        <v>0.03</v>
      </c>
      <c r="F44" s="12">
        <v>0.03</v>
      </c>
      <c r="G44" s="12">
        <v>0.03</v>
      </c>
      <c r="H44" s="12">
        <v>0.03</v>
      </c>
    </row>
    <row r="45" spans="2:13" x14ac:dyDescent="0.35">
      <c r="B45" s="16" t="s">
        <v>245</v>
      </c>
      <c r="C45" s="16"/>
      <c r="D45" s="17"/>
      <c r="E45" s="17"/>
      <c r="F45" s="17"/>
      <c r="G45" s="17"/>
    </row>
    <row r="46" spans="2:13" x14ac:dyDescent="0.35">
      <c r="B46" s="59">
        <v>15</v>
      </c>
      <c r="C46" s="13" t="s">
        <v>246</v>
      </c>
      <c r="D46" s="10">
        <v>9326587.1925953906</v>
      </c>
      <c r="E46" s="10">
        <v>7439159.7583911205</v>
      </c>
      <c r="F46" s="10">
        <v>7152720.1925043603</v>
      </c>
      <c r="G46" s="10">
        <v>2954620.04633077</v>
      </c>
      <c r="H46" s="10">
        <v>5794508.9728491604</v>
      </c>
      <c r="I46" s="105"/>
      <c r="J46" s="105"/>
      <c r="L46" s="107"/>
      <c r="M46" s="107"/>
    </row>
    <row r="47" spans="2:13" x14ac:dyDescent="0.35">
      <c r="B47" s="59" t="s">
        <v>181</v>
      </c>
      <c r="C47" s="14" t="s">
        <v>247</v>
      </c>
      <c r="D47" s="9">
        <v>6315906.7866298687</v>
      </c>
      <c r="E47" s="9">
        <v>6175742.4280536072</v>
      </c>
      <c r="F47" s="9">
        <v>6225771.8080964722</v>
      </c>
      <c r="G47" s="9">
        <v>3746319.2992562731</v>
      </c>
      <c r="H47" s="9">
        <v>5365148.8203804186</v>
      </c>
      <c r="I47" s="105"/>
      <c r="J47" s="105"/>
      <c r="L47" s="107"/>
      <c r="M47" s="107"/>
    </row>
    <row r="48" spans="2:13" x14ac:dyDescent="0.35">
      <c r="B48" s="59" t="s">
        <v>182</v>
      </c>
      <c r="C48" s="13" t="s">
        <v>248</v>
      </c>
      <c r="D48" s="10">
        <v>1567981.7048656624</v>
      </c>
      <c r="E48" s="10">
        <v>1852865.3873074939</v>
      </c>
      <c r="F48" s="10">
        <v>2036159.844738692</v>
      </c>
      <c r="G48" s="10">
        <v>1415279.1435929714</v>
      </c>
      <c r="H48" s="10">
        <v>2778146.0738082617</v>
      </c>
      <c r="I48" s="105"/>
      <c r="J48" s="105"/>
      <c r="L48" s="107"/>
      <c r="M48" s="107"/>
    </row>
    <row r="49" spans="2:13" x14ac:dyDescent="0.35">
      <c r="B49" s="59">
        <v>16</v>
      </c>
      <c r="C49" s="14" t="s">
        <v>249</v>
      </c>
      <c r="D49" s="9">
        <v>4747925.0817642072</v>
      </c>
      <c r="E49" s="9">
        <v>4322877.0407461142</v>
      </c>
      <c r="F49" s="9">
        <v>4189611.9633577787</v>
      </c>
      <c r="G49" s="9">
        <v>2331040.1556632998</v>
      </c>
      <c r="H49" s="9">
        <v>2587002.7465721602</v>
      </c>
      <c r="I49" s="105"/>
      <c r="J49" s="105"/>
      <c r="L49" s="107"/>
      <c r="M49" s="107"/>
    </row>
    <row r="50" spans="2:13" x14ac:dyDescent="0.35">
      <c r="B50" s="59">
        <v>17</v>
      </c>
      <c r="C50" s="13" t="s">
        <v>250</v>
      </c>
      <c r="D50" s="12">
        <v>1.9643501175738587</v>
      </c>
      <c r="E50" s="12">
        <v>1.720881646244361</v>
      </c>
      <c r="F50" s="12">
        <v>1.7072512335418744</v>
      </c>
      <c r="G50" s="12">
        <v>1.2675110000000001</v>
      </c>
      <c r="H50" s="12">
        <v>2.2398539999999998</v>
      </c>
      <c r="I50" s="108"/>
      <c r="J50" s="108"/>
      <c r="L50" s="107"/>
      <c r="M50" s="107"/>
    </row>
    <row r="51" spans="2:13" x14ac:dyDescent="0.35">
      <c r="B51" s="170" t="s">
        <v>251</v>
      </c>
      <c r="C51" s="170"/>
      <c r="D51" s="170"/>
      <c r="E51" s="170"/>
      <c r="F51" s="111"/>
      <c r="G51" s="111"/>
    </row>
    <row r="52" spans="2:13" x14ac:dyDescent="0.35">
      <c r="B52" s="59">
        <v>18</v>
      </c>
      <c r="C52" s="13" t="s">
        <v>252</v>
      </c>
      <c r="D52" s="10">
        <v>26937317.04201372</v>
      </c>
      <c r="E52" s="10">
        <v>24540723.6295458</v>
      </c>
      <c r="F52" s="10">
        <v>24839466.891510129</v>
      </c>
      <c r="G52" s="10">
        <v>23111745.128560137</v>
      </c>
      <c r="H52" s="10"/>
      <c r="L52" s="107"/>
    </row>
    <row r="53" spans="2:13" x14ac:dyDescent="0.35">
      <c r="B53" s="59">
        <v>19</v>
      </c>
      <c r="C53" s="14" t="s">
        <v>199</v>
      </c>
      <c r="D53" s="9">
        <v>18983855.338281941</v>
      </c>
      <c r="E53" s="9">
        <v>17897063.762056049</v>
      </c>
      <c r="F53" s="9">
        <v>18941351.80525694</v>
      </c>
      <c r="G53" s="9">
        <v>17809670.513308883</v>
      </c>
      <c r="H53" s="9"/>
      <c r="L53" s="107"/>
    </row>
    <row r="54" spans="2:13" ht="15" thickBot="1" x14ac:dyDescent="0.4">
      <c r="B54" s="60">
        <v>20</v>
      </c>
      <c r="C54" s="85" t="s">
        <v>200</v>
      </c>
      <c r="D54" s="62">
        <v>1.4189592452115458</v>
      </c>
      <c r="E54" s="62">
        <v>1.3712150750434893</v>
      </c>
      <c r="F54" s="62">
        <v>1.311388286691145</v>
      </c>
      <c r="G54" s="62">
        <v>1.2977076196490607</v>
      </c>
      <c r="H54" s="62"/>
      <c r="L54" s="107"/>
    </row>
  </sheetData>
  <sheetProtection algorithmName="SHA-512" hashValue="g+J7nI7M4/aICLHnvzIiBTpsmLi/mY5K9ues3wrLG5zpF3kmBF464h8CeNBhKK3sHjW60J2QOr6PI07zd3L16Q==" saltValue="J37oKhxv28WFGS0jUzUCjQ==" spinCount="100000" sheet="1" objects="1" scenarios="1"/>
  <mergeCells count="10">
    <mergeCell ref="B25:E25"/>
    <mergeCell ref="B35:E35"/>
    <mergeCell ref="B38:E38"/>
    <mergeCell ref="B42:E42"/>
    <mergeCell ref="B51:E51"/>
    <mergeCell ref="C6:E6"/>
    <mergeCell ref="B10:E10"/>
    <mergeCell ref="B14:E14"/>
    <mergeCell ref="B16:E16"/>
    <mergeCell ref="B20:E20"/>
  </mergeCells>
  <hyperlinks>
    <hyperlink ref="B2" location="Tartalom!A1" display="Back to contents page" xr:uid="{DFB46773-48AF-4073-9429-E2347F1E8DB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dimension ref="B1:I22"/>
  <sheetViews>
    <sheetView showGridLines="0" zoomScale="85" zoomScaleNormal="85" workbookViewId="0">
      <selection activeCell="B3" sqref="B3"/>
    </sheetView>
  </sheetViews>
  <sheetFormatPr defaultRowHeight="14.5" x14ac:dyDescent="0.35"/>
  <cols>
    <col min="1" max="1" width="4.453125" customWidth="1"/>
    <col min="2" max="2" width="5.54296875" customWidth="1"/>
    <col min="3" max="3" width="60.54296875" customWidth="1"/>
    <col min="6" max="6" width="17.54296875" customWidth="1"/>
    <col min="8" max="9" width="10" bestFit="1" customWidth="1"/>
  </cols>
  <sheetData>
    <row r="1" spans="2:9" ht="12.75" customHeight="1" x14ac:dyDescent="0.35"/>
    <row r="2" spans="2:9" x14ac:dyDescent="0.35">
      <c r="B2" s="71" t="s">
        <v>0</v>
      </c>
      <c r="C2" s="56"/>
      <c r="D2" s="56"/>
      <c r="E2" s="56"/>
      <c r="F2" s="56"/>
    </row>
    <row r="3" spans="2:9" x14ac:dyDescent="0.35">
      <c r="B3" s="1"/>
      <c r="C3" s="1"/>
      <c r="D3" s="1"/>
      <c r="E3" s="1"/>
      <c r="F3" s="1"/>
    </row>
    <row r="4" spans="2:9" ht="15.5" x14ac:dyDescent="0.35">
      <c r="B4" s="18" t="s">
        <v>3</v>
      </c>
      <c r="C4" s="2"/>
      <c r="D4" s="2"/>
      <c r="E4" s="2"/>
      <c r="F4" s="2"/>
    </row>
    <row r="5" spans="2:9" x14ac:dyDescent="0.35">
      <c r="B5" s="1"/>
      <c r="C5" s="1"/>
      <c r="D5" s="1"/>
      <c r="E5" s="1"/>
      <c r="F5" s="1"/>
    </row>
    <row r="6" spans="2:9" ht="46.5" customHeight="1" x14ac:dyDescent="0.35">
      <c r="B6" s="175" t="s">
        <v>283</v>
      </c>
      <c r="C6" s="175"/>
      <c r="D6" s="175"/>
      <c r="E6" s="175"/>
      <c r="F6" s="175"/>
      <c r="G6" s="1"/>
    </row>
    <row r="7" spans="2:9" x14ac:dyDescent="0.35">
      <c r="C7" s="3"/>
      <c r="D7" s="3"/>
      <c r="E7" s="4"/>
      <c r="F7" s="5"/>
      <c r="G7" s="6"/>
    </row>
    <row r="8" spans="2:9" ht="15" thickBot="1" x14ac:dyDescent="0.4"/>
    <row r="9" spans="2:9" ht="21.5" thickBot="1" x14ac:dyDescent="0.4">
      <c r="B9" s="57"/>
      <c r="C9" s="172" t="s">
        <v>2</v>
      </c>
      <c r="D9" s="174" t="s">
        <v>4</v>
      </c>
      <c r="E9" s="174"/>
      <c r="F9" s="20" t="s">
        <v>5</v>
      </c>
    </row>
    <row r="10" spans="2:9" ht="15" thickBot="1" x14ac:dyDescent="0.4">
      <c r="B10" s="29"/>
      <c r="C10" s="173"/>
      <c r="D10" s="21">
        <f>Tartalom!B3</f>
        <v>45016</v>
      </c>
      <c r="E10" s="21">
        <f>EOMONTH(D10,-3)</f>
        <v>44926</v>
      </c>
      <c r="F10" s="21">
        <f>D10</f>
        <v>45016</v>
      </c>
    </row>
    <row r="11" spans="2:9" x14ac:dyDescent="0.35">
      <c r="B11" s="58">
        <v>1</v>
      </c>
      <c r="C11" s="22" t="s">
        <v>6</v>
      </c>
      <c r="D11" s="23">
        <v>19607096.494493514</v>
      </c>
      <c r="E11" s="23">
        <v>18408084.810741067</v>
      </c>
      <c r="F11" s="39">
        <f>D11*8%</f>
        <v>1568567.7195594811</v>
      </c>
    </row>
    <row r="12" spans="2:9" x14ac:dyDescent="0.35">
      <c r="B12" s="59">
        <v>2</v>
      </c>
      <c r="C12" s="13" t="s">
        <v>266</v>
      </c>
      <c r="D12" s="10">
        <v>19607096.494493514</v>
      </c>
      <c r="E12" s="10">
        <v>18408084.810741067</v>
      </c>
      <c r="F12" s="33">
        <f t="shared" ref="F12:F21" si="0">D12*8%</f>
        <v>1568567.7195594811</v>
      </c>
      <c r="H12" s="107"/>
      <c r="I12" s="107"/>
    </row>
    <row r="13" spans="2:9" x14ac:dyDescent="0.35">
      <c r="B13" s="59">
        <v>6</v>
      </c>
      <c r="C13" s="22" t="s">
        <v>8</v>
      </c>
      <c r="D13" s="23">
        <v>262421.875</v>
      </c>
      <c r="E13" s="23">
        <v>271394.80562499998</v>
      </c>
      <c r="F13" s="39">
        <f t="shared" si="0"/>
        <v>20993.75</v>
      </c>
    </row>
    <row r="14" spans="2:9" x14ac:dyDescent="0.35">
      <c r="B14" s="59">
        <v>7</v>
      </c>
      <c r="C14" s="13" t="s">
        <v>9</v>
      </c>
      <c r="D14" s="10">
        <v>240890.99999999997</v>
      </c>
      <c r="E14" s="10">
        <v>248193.2611875</v>
      </c>
      <c r="F14" s="33">
        <f t="shared" si="0"/>
        <v>19271.28</v>
      </c>
      <c r="H14" s="107"/>
      <c r="I14" s="107"/>
    </row>
    <row r="15" spans="2:9" x14ac:dyDescent="0.35">
      <c r="B15" s="59" t="s">
        <v>165</v>
      </c>
      <c r="C15" s="13" t="s">
        <v>10</v>
      </c>
      <c r="D15" s="10">
        <v>21530.875</v>
      </c>
      <c r="E15" s="10">
        <v>23201.544437499997</v>
      </c>
      <c r="F15" s="33">
        <f t="shared" si="0"/>
        <v>1722.47</v>
      </c>
      <c r="H15" s="107"/>
      <c r="I15" s="107"/>
    </row>
    <row r="16" spans="2:9" x14ac:dyDescent="0.35">
      <c r="B16" s="59">
        <v>20</v>
      </c>
      <c r="C16" s="22" t="s">
        <v>11</v>
      </c>
      <c r="D16" s="23">
        <v>322664.78331699996</v>
      </c>
      <c r="E16" s="23">
        <v>366531.08229999995</v>
      </c>
      <c r="F16" s="39">
        <f t="shared" si="0"/>
        <v>25813.182665359996</v>
      </c>
    </row>
    <row r="17" spans="2:9" x14ac:dyDescent="0.35">
      <c r="B17" s="59">
        <v>21</v>
      </c>
      <c r="C17" s="13" t="s">
        <v>7</v>
      </c>
      <c r="D17" s="10">
        <v>322664.78331699996</v>
      </c>
      <c r="E17" s="10">
        <v>366531.08229999995</v>
      </c>
      <c r="F17" s="33">
        <f t="shared" si="0"/>
        <v>25813.182665359996</v>
      </c>
      <c r="H17" s="107"/>
      <c r="I17" s="107"/>
    </row>
    <row r="18" spans="2:9" x14ac:dyDescent="0.35">
      <c r="B18" s="59">
        <v>23</v>
      </c>
      <c r="C18" s="22" t="s">
        <v>12</v>
      </c>
      <c r="D18" s="23">
        <v>1728266.891787</v>
      </c>
      <c r="E18" s="23">
        <v>1561694.7472565654</v>
      </c>
      <c r="F18" s="39">
        <f t="shared" si="0"/>
        <v>138261.35134296</v>
      </c>
    </row>
    <row r="19" spans="2:9" x14ac:dyDescent="0.35">
      <c r="B19" s="59" t="s">
        <v>166</v>
      </c>
      <c r="C19" s="13" t="s">
        <v>13</v>
      </c>
      <c r="D19" s="10">
        <v>807069.24332500005</v>
      </c>
      <c r="E19" s="10">
        <v>632301.67111249978</v>
      </c>
      <c r="F19" s="33">
        <f t="shared" si="0"/>
        <v>64565.539466000002</v>
      </c>
      <c r="H19" s="10"/>
      <c r="I19" s="107"/>
    </row>
    <row r="20" spans="2:9" x14ac:dyDescent="0.35">
      <c r="B20" s="54" t="s">
        <v>167</v>
      </c>
      <c r="C20" s="13" t="s">
        <v>14</v>
      </c>
      <c r="D20" s="10">
        <v>921197.64846199995</v>
      </c>
      <c r="E20" s="10">
        <v>929393.07614406548</v>
      </c>
      <c r="F20" s="33">
        <f t="shared" si="0"/>
        <v>73695.811876959997</v>
      </c>
      <c r="H20" s="10"/>
      <c r="I20" s="107"/>
    </row>
    <row r="21" spans="2:9" ht="15" thickBot="1" x14ac:dyDescent="0.4">
      <c r="B21" s="60">
        <v>29</v>
      </c>
      <c r="C21" s="24" t="s">
        <v>15</v>
      </c>
      <c r="D21" s="25">
        <v>21920450.044597514</v>
      </c>
      <c r="E21" s="25">
        <v>20607705.445922632</v>
      </c>
      <c r="F21" s="37">
        <f t="shared" si="0"/>
        <v>1753636.0035678011</v>
      </c>
    </row>
    <row r="22" spans="2:9" ht="46" customHeight="1" x14ac:dyDescent="0.35">
      <c r="B22" s="175" t="s">
        <v>281</v>
      </c>
      <c r="C22" s="175"/>
      <c r="D22" s="175"/>
      <c r="E22" s="175"/>
      <c r="F22" s="175"/>
    </row>
  </sheetData>
  <sheetProtection algorithmName="SHA-512" hashValue="mCj82I2ZQcCNr7isE1zdZlZ+u695D6/2lrAIsHN9YBZ8i15NUoYKrOYV8wPraNXTbsGTS3z23iP2YlnArhQolA==" saltValue="SLzSluVEjKTq2Jg+hEtfXg==" spinCount="100000" sheet="1" objects="1" scenarios="1"/>
  <mergeCells count="4">
    <mergeCell ref="C9:C10"/>
    <mergeCell ref="D9:E9"/>
    <mergeCell ref="B22:F22"/>
    <mergeCell ref="B6:F6"/>
  </mergeCells>
  <hyperlinks>
    <hyperlink ref="B2" location="Tartalom!A1" display="Back to contents page" xr:uid="{052AD4F7-D8FA-4FE5-A25A-8ABCA0CA6C1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9"/>
  <dimension ref="B1:K117"/>
  <sheetViews>
    <sheetView showGridLines="0" zoomScaleNormal="100" workbookViewId="0">
      <selection activeCell="B3" sqref="B3"/>
    </sheetView>
  </sheetViews>
  <sheetFormatPr defaultRowHeight="14.5" x14ac:dyDescent="0.35"/>
  <cols>
    <col min="1" max="1" width="4.453125" customWidth="1"/>
    <col min="2" max="2" width="6.54296875" customWidth="1"/>
    <col min="3" max="3" width="62.54296875" customWidth="1"/>
    <col min="4" max="4" width="13.54296875" customWidth="1"/>
    <col min="5" max="5" width="27.453125" customWidth="1"/>
    <col min="6" max="6" width="15.81640625" bestFit="1" customWidth="1"/>
  </cols>
  <sheetData>
    <row r="1" spans="2:7" ht="12.75" customHeight="1" x14ac:dyDescent="0.35"/>
    <row r="2" spans="2:7" x14ac:dyDescent="0.35">
      <c r="B2" s="71" t="s">
        <v>0</v>
      </c>
      <c r="C2" s="56"/>
      <c r="D2" s="56"/>
    </row>
    <row r="3" spans="2:7" x14ac:dyDescent="0.35">
      <c r="B3" s="1"/>
      <c r="C3" s="1"/>
      <c r="D3" s="1"/>
    </row>
    <row r="4" spans="2:7" ht="15.5" x14ac:dyDescent="0.35">
      <c r="B4" s="18" t="s">
        <v>16</v>
      </c>
      <c r="C4" s="2"/>
      <c r="D4" s="2"/>
    </row>
    <row r="5" spans="2:7" x14ac:dyDescent="0.35">
      <c r="B5" s="1"/>
      <c r="C5" s="1"/>
      <c r="D5" s="1"/>
    </row>
    <row r="6" spans="2:7" ht="131" customHeight="1" x14ac:dyDescent="0.35">
      <c r="B6" s="183" t="s">
        <v>287</v>
      </c>
      <c r="C6" s="183"/>
      <c r="D6" s="183"/>
      <c r="E6" s="183"/>
      <c r="F6" s="183"/>
      <c r="G6" s="183"/>
    </row>
    <row r="7" spans="2:7" ht="28.5" customHeight="1" x14ac:dyDescent="0.35">
      <c r="B7" s="176" t="s">
        <v>288</v>
      </c>
      <c r="C7" s="176"/>
      <c r="D7" s="176"/>
      <c r="E7" s="176"/>
      <c r="F7" s="176"/>
      <c r="G7" s="176"/>
    </row>
    <row r="8" spans="2:7" ht="15" thickBot="1" x14ac:dyDescent="0.4">
      <c r="B8" s="27"/>
      <c r="C8" s="181">
        <f>Tartalom!B3</f>
        <v>45016</v>
      </c>
      <c r="D8" s="181"/>
      <c r="E8" s="181"/>
    </row>
    <row r="9" spans="2:7" ht="45" customHeight="1" thickBot="1" x14ac:dyDescent="0.4">
      <c r="B9" s="178" t="s">
        <v>2</v>
      </c>
      <c r="C9" s="178"/>
      <c r="D9" s="178"/>
      <c r="E9" s="7" t="s">
        <v>39</v>
      </c>
    </row>
    <row r="10" spans="2:7" x14ac:dyDescent="0.35">
      <c r="B10" s="179" t="s">
        <v>38</v>
      </c>
      <c r="C10" s="179"/>
      <c r="D10" s="179"/>
      <c r="E10" s="179"/>
    </row>
    <row r="11" spans="2:7" x14ac:dyDescent="0.35">
      <c r="B11" s="54">
        <v>1</v>
      </c>
      <c r="C11" s="28" t="s">
        <v>17</v>
      </c>
      <c r="D11" s="33">
        <v>28000.001000000004</v>
      </c>
    </row>
    <row r="12" spans="2:7" x14ac:dyDescent="0.35">
      <c r="B12" s="54"/>
      <c r="C12" s="13" t="s">
        <v>18</v>
      </c>
      <c r="D12" s="33">
        <v>28000.001000000004</v>
      </c>
      <c r="E12" s="31">
        <v>44</v>
      </c>
    </row>
    <row r="13" spans="2:7" x14ac:dyDescent="0.35">
      <c r="B13" s="54">
        <v>2</v>
      </c>
      <c r="C13" s="28" t="s">
        <v>40</v>
      </c>
      <c r="D13" s="33">
        <v>3231380.9380151914</v>
      </c>
      <c r="E13" s="31" t="s">
        <v>277</v>
      </c>
    </row>
    <row r="14" spans="2:7" x14ac:dyDescent="0.35">
      <c r="B14" s="54">
        <v>3</v>
      </c>
      <c r="C14" s="28" t="s">
        <v>19</v>
      </c>
      <c r="D14" s="33">
        <v>112334.63443800001</v>
      </c>
      <c r="E14" s="31" t="s">
        <v>278</v>
      </c>
    </row>
    <row r="15" spans="2:7" x14ac:dyDescent="0.35">
      <c r="B15" s="54" t="s">
        <v>183</v>
      </c>
      <c r="C15" s="32" t="s">
        <v>20</v>
      </c>
      <c r="D15" s="33">
        <v>0</v>
      </c>
      <c r="E15" s="31"/>
    </row>
    <row r="16" spans="2:7" ht="34.5" customHeight="1" x14ac:dyDescent="0.35">
      <c r="B16" s="54">
        <v>4</v>
      </c>
      <c r="C16" s="28" t="s">
        <v>41</v>
      </c>
      <c r="D16" s="33">
        <v>0</v>
      </c>
      <c r="E16" s="31"/>
    </row>
    <row r="17" spans="2:5" ht="23.25" customHeight="1" x14ac:dyDescent="0.35">
      <c r="B17" s="54">
        <v>5</v>
      </c>
      <c r="C17" s="28" t="s">
        <v>42</v>
      </c>
      <c r="D17" s="33">
        <v>2465.0837842005553</v>
      </c>
      <c r="E17" s="31">
        <v>65</v>
      </c>
    </row>
    <row r="18" spans="2:5" ht="24.75" customHeight="1" x14ac:dyDescent="0.35">
      <c r="B18" s="54" t="s">
        <v>184</v>
      </c>
      <c r="C18" s="32" t="s">
        <v>21</v>
      </c>
      <c r="D18" s="33">
        <v>0</v>
      </c>
      <c r="E18" s="31"/>
    </row>
    <row r="19" spans="2:5" x14ac:dyDescent="0.35">
      <c r="B19" s="66">
        <v>6</v>
      </c>
      <c r="C19" s="44" t="s">
        <v>22</v>
      </c>
      <c r="D19" s="51">
        <v>3374180.6572373924</v>
      </c>
      <c r="E19" s="45"/>
    </row>
    <row r="20" spans="2:5" x14ac:dyDescent="0.35">
      <c r="B20" s="179" t="s">
        <v>43</v>
      </c>
      <c r="C20" s="179"/>
      <c r="D20" s="179"/>
      <c r="E20" s="179"/>
    </row>
    <row r="21" spans="2:5" x14ac:dyDescent="0.35">
      <c r="B21" s="54">
        <v>7</v>
      </c>
      <c r="C21" s="28" t="s">
        <v>23</v>
      </c>
      <c r="D21" s="33">
        <v>-3836.3607307829998</v>
      </c>
      <c r="E21" s="31" t="s">
        <v>282</v>
      </c>
    </row>
    <row r="22" spans="2:5" x14ac:dyDescent="0.35">
      <c r="B22" s="54">
        <v>8</v>
      </c>
      <c r="C22" s="28" t="s">
        <v>24</v>
      </c>
      <c r="D22" s="33">
        <v>-172103.46686155326</v>
      </c>
      <c r="E22" s="31">
        <v>16</v>
      </c>
    </row>
    <row r="23" spans="2:5" ht="48" customHeight="1" x14ac:dyDescent="0.35">
      <c r="B23" s="54">
        <v>10</v>
      </c>
      <c r="C23" s="28" t="s">
        <v>44</v>
      </c>
      <c r="D23" s="33">
        <v>-49901.587001</v>
      </c>
      <c r="E23" s="31">
        <v>22</v>
      </c>
    </row>
    <row r="24" spans="2:5" ht="36" customHeight="1" x14ac:dyDescent="0.35">
      <c r="B24" s="54">
        <v>11</v>
      </c>
      <c r="C24" s="28" t="s">
        <v>45</v>
      </c>
      <c r="D24" s="33">
        <v>0</v>
      </c>
      <c r="E24" s="31"/>
    </row>
    <row r="25" spans="2:5" x14ac:dyDescent="0.35">
      <c r="B25" s="54">
        <v>12</v>
      </c>
      <c r="C25" s="28" t="s">
        <v>25</v>
      </c>
      <c r="D25" s="33">
        <v>0</v>
      </c>
      <c r="E25" s="31"/>
    </row>
    <row r="26" spans="2:5" ht="23.15" customHeight="1" x14ac:dyDescent="0.35">
      <c r="B26" s="54">
        <v>13</v>
      </c>
      <c r="C26" s="28" t="s">
        <v>46</v>
      </c>
      <c r="D26" s="33">
        <v>0</v>
      </c>
      <c r="E26" s="31"/>
    </row>
    <row r="27" spans="2:5" ht="20" x14ac:dyDescent="0.35">
      <c r="B27" s="54">
        <v>14</v>
      </c>
      <c r="C27" s="28" t="s">
        <v>26</v>
      </c>
      <c r="D27" s="33">
        <v>0</v>
      </c>
      <c r="E27" s="31"/>
    </row>
    <row r="28" spans="2:5" x14ac:dyDescent="0.35">
      <c r="B28" s="54">
        <v>15</v>
      </c>
      <c r="C28" s="28" t="s">
        <v>47</v>
      </c>
      <c r="D28" s="33">
        <v>0</v>
      </c>
      <c r="E28" s="31"/>
    </row>
    <row r="29" spans="2:5" ht="22.5" customHeight="1" x14ac:dyDescent="0.35">
      <c r="B29" s="54">
        <v>16</v>
      </c>
      <c r="C29" s="28" t="s">
        <v>48</v>
      </c>
      <c r="D29" s="33">
        <v>-15000</v>
      </c>
      <c r="E29" s="31">
        <v>63</v>
      </c>
    </row>
    <row r="30" spans="2:5" ht="47.25" customHeight="1" x14ac:dyDescent="0.35">
      <c r="B30" s="54">
        <v>17</v>
      </c>
      <c r="C30" s="28" t="s">
        <v>49</v>
      </c>
      <c r="D30" s="33">
        <v>0</v>
      </c>
      <c r="E30" s="31"/>
    </row>
    <row r="31" spans="2:5" ht="57" customHeight="1" x14ac:dyDescent="0.35">
      <c r="B31" s="54">
        <v>18</v>
      </c>
      <c r="C31" s="28" t="s">
        <v>50</v>
      </c>
      <c r="D31" s="33">
        <v>0</v>
      </c>
      <c r="E31" s="31"/>
    </row>
    <row r="32" spans="2:5" ht="57" customHeight="1" x14ac:dyDescent="0.35">
      <c r="B32" s="54">
        <v>19</v>
      </c>
      <c r="C32" s="28" t="s">
        <v>51</v>
      </c>
      <c r="D32" s="33">
        <v>0</v>
      </c>
      <c r="E32" s="31"/>
    </row>
    <row r="33" spans="2:5" ht="20" x14ac:dyDescent="0.35">
      <c r="B33" s="54" t="s">
        <v>155</v>
      </c>
      <c r="C33" s="32" t="s">
        <v>27</v>
      </c>
      <c r="D33" s="33">
        <v>0</v>
      </c>
      <c r="E33" s="31"/>
    </row>
    <row r="34" spans="2:5" ht="22.5" customHeight="1" x14ac:dyDescent="0.35">
      <c r="B34" s="54" t="s">
        <v>157</v>
      </c>
      <c r="C34" s="13" t="s">
        <v>52</v>
      </c>
      <c r="D34" s="33">
        <v>0</v>
      </c>
      <c r="E34" s="31"/>
    </row>
    <row r="35" spans="2:5" x14ac:dyDescent="0.35">
      <c r="B35" s="54" t="s">
        <v>159</v>
      </c>
      <c r="C35" s="13" t="s">
        <v>28</v>
      </c>
      <c r="D35" s="33">
        <v>0</v>
      </c>
      <c r="E35" s="31"/>
    </row>
    <row r="36" spans="2:5" x14ac:dyDescent="0.35">
      <c r="B36" s="54" t="s">
        <v>185</v>
      </c>
      <c r="C36" s="13" t="s">
        <v>29</v>
      </c>
      <c r="D36" s="33">
        <v>0</v>
      </c>
      <c r="E36" s="31"/>
    </row>
    <row r="37" spans="2:5" ht="45" customHeight="1" x14ac:dyDescent="0.35">
      <c r="B37" s="54">
        <v>21</v>
      </c>
      <c r="C37" s="28" t="s">
        <v>53</v>
      </c>
      <c r="D37" s="33">
        <v>0</v>
      </c>
      <c r="E37" s="31"/>
    </row>
    <row r="38" spans="2:5" x14ac:dyDescent="0.35">
      <c r="B38" s="54">
        <v>22</v>
      </c>
      <c r="C38" s="28" t="s">
        <v>54</v>
      </c>
      <c r="D38" s="33">
        <v>0</v>
      </c>
      <c r="E38" s="31"/>
    </row>
    <row r="39" spans="2:5" ht="48" customHeight="1" x14ac:dyDescent="0.35">
      <c r="B39" s="54">
        <v>23</v>
      </c>
      <c r="C39" s="13" t="s">
        <v>55</v>
      </c>
      <c r="D39" s="33">
        <v>0</v>
      </c>
      <c r="E39" s="31"/>
    </row>
    <row r="40" spans="2:5" x14ac:dyDescent="0.35">
      <c r="B40" s="54">
        <v>25</v>
      </c>
      <c r="C40" s="13" t="s">
        <v>30</v>
      </c>
      <c r="D40" s="33">
        <v>0</v>
      </c>
      <c r="E40" s="31"/>
    </row>
    <row r="41" spans="2:5" x14ac:dyDescent="0.35">
      <c r="B41" s="54" t="s">
        <v>186</v>
      </c>
      <c r="C41" s="32" t="s">
        <v>31</v>
      </c>
      <c r="D41" s="33">
        <v>0</v>
      </c>
      <c r="E41" s="31"/>
    </row>
    <row r="42" spans="2:5" ht="51" customHeight="1" x14ac:dyDescent="0.35">
      <c r="B42" s="54" t="s">
        <v>187</v>
      </c>
      <c r="C42" s="32" t="s">
        <v>56</v>
      </c>
      <c r="D42" s="33">
        <v>0</v>
      </c>
      <c r="E42" s="31"/>
    </row>
    <row r="43" spans="2:5" ht="24" customHeight="1" x14ac:dyDescent="0.35">
      <c r="B43" s="54">
        <v>27</v>
      </c>
      <c r="C43" s="28" t="s">
        <v>57</v>
      </c>
      <c r="D43" s="33">
        <v>0</v>
      </c>
      <c r="E43" s="31"/>
    </row>
    <row r="44" spans="2:5" x14ac:dyDescent="0.35">
      <c r="B44" s="54" t="s">
        <v>188</v>
      </c>
      <c r="C44" s="32" t="s">
        <v>58</v>
      </c>
      <c r="D44" s="33">
        <v>109229.41196485433</v>
      </c>
      <c r="E44" s="31"/>
    </row>
    <row r="45" spans="2:5" x14ac:dyDescent="0.35">
      <c r="B45" s="54">
        <v>28</v>
      </c>
      <c r="C45" s="38" t="s">
        <v>59</v>
      </c>
      <c r="D45" s="39">
        <v>-131612.00262848195</v>
      </c>
      <c r="E45" s="40"/>
    </row>
    <row r="46" spans="2:5" x14ac:dyDescent="0.35">
      <c r="B46" s="66">
        <v>29</v>
      </c>
      <c r="C46" s="46" t="s">
        <v>60</v>
      </c>
      <c r="D46" s="51">
        <v>3242568.6546089104</v>
      </c>
      <c r="E46" s="45"/>
    </row>
    <row r="47" spans="2:5" x14ac:dyDescent="0.35">
      <c r="B47" s="179" t="s">
        <v>61</v>
      </c>
      <c r="C47" s="179"/>
      <c r="D47" s="179"/>
      <c r="E47" s="179"/>
    </row>
    <row r="48" spans="2:5" x14ac:dyDescent="0.35">
      <c r="B48" s="54">
        <v>30</v>
      </c>
      <c r="C48" s="32" t="s">
        <v>17</v>
      </c>
      <c r="D48" s="33">
        <v>0</v>
      </c>
      <c r="E48" s="31"/>
    </row>
    <row r="49" spans="2:5" x14ac:dyDescent="0.35">
      <c r="B49" s="54">
        <v>31</v>
      </c>
      <c r="C49" s="13" t="s">
        <v>62</v>
      </c>
      <c r="D49" s="33">
        <v>0</v>
      </c>
      <c r="E49" s="31"/>
    </row>
    <row r="50" spans="2:5" x14ac:dyDescent="0.35">
      <c r="B50" s="54">
        <v>32</v>
      </c>
      <c r="C50" s="13" t="s">
        <v>63</v>
      </c>
      <c r="D50" s="33">
        <v>0</v>
      </c>
      <c r="E50" s="31"/>
    </row>
    <row r="51" spans="2:5" ht="25.5" customHeight="1" x14ac:dyDescent="0.35">
      <c r="B51" s="54">
        <v>33</v>
      </c>
      <c r="C51" s="32" t="s">
        <v>64</v>
      </c>
      <c r="D51" s="33">
        <v>0</v>
      </c>
      <c r="E51" s="31"/>
    </row>
    <row r="52" spans="2:5" ht="22.5" customHeight="1" x14ac:dyDescent="0.35">
      <c r="B52" s="54" t="s">
        <v>189</v>
      </c>
      <c r="C52" s="32" t="s">
        <v>65</v>
      </c>
      <c r="D52" s="33">
        <v>0</v>
      </c>
      <c r="E52" s="31"/>
    </row>
    <row r="53" spans="2:5" ht="24" customHeight="1" x14ac:dyDescent="0.35">
      <c r="B53" s="54" t="s">
        <v>190</v>
      </c>
      <c r="C53" s="32" t="s">
        <v>66</v>
      </c>
      <c r="D53" s="33">
        <v>0</v>
      </c>
      <c r="E53" s="31"/>
    </row>
    <row r="54" spans="2:5" ht="36.75" customHeight="1" x14ac:dyDescent="0.35">
      <c r="B54" s="54">
        <v>34</v>
      </c>
      <c r="C54" s="32" t="s">
        <v>67</v>
      </c>
      <c r="D54" s="33">
        <v>0</v>
      </c>
      <c r="E54" s="31"/>
    </row>
    <row r="55" spans="2:5" x14ac:dyDescent="0.35">
      <c r="B55" s="54">
        <v>35</v>
      </c>
      <c r="C55" s="13" t="s">
        <v>33</v>
      </c>
      <c r="D55" s="33">
        <v>0</v>
      </c>
      <c r="E55" s="31"/>
    </row>
    <row r="56" spans="2:5" x14ac:dyDescent="0.35">
      <c r="B56" s="66">
        <v>36</v>
      </c>
      <c r="C56" s="46" t="s">
        <v>68</v>
      </c>
      <c r="D56" s="51">
        <v>0</v>
      </c>
      <c r="E56" s="45"/>
    </row>
    <row r="57" spans="2:5" x14ac:dyDescent="0.35">
      <c r="B57" s="179" t="s">
        <v>69</v>
      </c>
      <c r="C57" s="179"/>
      <c r="D57" s="179"/>
      <c r="E57" s="179"/>
    </row>
    <row r="58" spans="2:5" ht="21.75" customHeight="1" x14ac:dyDescent="0.35">
      <c r="B58" s="54">
        <v>37</v>
      </c>
      <c r="C58" s="32" t="s">
        <v>70</v>
      </c>
      <c r="D58" s="33">
        <v>0</v>
      </c>
      <c r="E58" s="31"/>
    </row>
    <row r="59" spans="2:5" ht="50.25" customHeight="1" x14ac:dyDescent="0.35">
      <c r="B59" s="54">
        <v>38</v>
      </c>
      <c r="C59" s="32" t="s">
        <v>71</v>
      </c>
      <c r="D59" s="33">
        <v>0</v>
      </c>
      <c r="E59" s="31"/>
    </row>
    <row r="60" spans="2:5" ht="58.5" customHeight="1" x14ac:dyDescent="0.35">
      <c r="B60" s="54">
        <v>39</v>
      </c>
      <c r="C60" s="32" t="s">
        <v>72</v>
      </c>
      <c r="D60" s="33">
        <v>0</v>
      </c>
      <c r="E60" s="31"/>
    </row>
    <row r="61" spans="2:5" ht="50.25" customHeight="1" x14ac:dyDescent="0.35">
      <c r="B61" s="54">
        <v>40</v>
      </c>
      <c r="C61" s="32" t="s">
        <v>73</v>
      </c>
      <c r="D61" s="33">
        <v>0</v>
      </c>
      <c r="E61" s="31"/>
    </row>
    <row r="62" spans="2:5" ht="26.25" customHeight="1" x14ac:dyDescent="0.35">
      <c r="B62" s="54">
        <v>42</v>
      </c>
      <c r="C62" s="28" t="s">
        <v>74</v>
      </c>
      <c r="D62" s="33">
        <v>0</v>
      </c>
      <c r="E62" s="31"/>
    </row>
    <row r="63" spans="2:5" x14ac:dyDescent="0.35">
      <c r="B63" s="54" t="s">
        <v>191</v>
      </c>
      <c r="C63" s="28" t="s">
        <v>75</v>
      </c>
      <c r="D63" s="33">
        <v>0</v>
      </c>
      <c r="E63" s="31"/>
    </row>
    <row r="64" spans="2:5" x14ac:dyDescent="0.35">
      <c r="B64" s="54">
        <v>43</v>
      </c>
      <c r="C64" s="38" t="s">
        <v>76</v>
      </c>
      <c r="D64" s="39">
        <v>0</v>
      </c>
      <c r="E64" s="40"/>
    </row>
    <row r="65" spans="2:6" x14ac:dyDescent="0.35">
      <c r="B65" s="54">
        <v>44</v>
      </c>
      <c r="C65" s="38" t="s">
        <v>77</v>
      </c>
      <c r="D65" s="39">
        <v>0</v>
      </c>
      <c r="E65" s="40"/>
    </row>
    <row r="66" spans="2:6" x14ac:dyDescent="0.35">
      <c r="B66" s="66">
        <v>45</v>
      </c>
      <c r="C66" s="47" t="s">
        <v>78</v>
      </c>
      <c r="D66" s="100">
        <v>3242568.6546089104</v>
      </c>
      <c r="E66" s="48"/>
    </row>
    <row r="67" spans="2:6" x14ac:dyDescent="0.35">
      <c r="B67" s="180" t="s">
        <v>79</v>
      </c>
      <c r="C67" s="180"/>
      <c r="D67" s="180"/>
      <c r="E67" s="180"/>
    </row>
    <row r="68" spans="2:6" x14ac:dyDescent="0.35">
      <c r="B68" s="54">
        <v>46</v>
      </c>
      <c r="C68" s="32" t="s">
        <v>17</v>
      </c>
      <c r="D68" s="33">
        <v>420319.03564246249</v>
      </c>
      <c r="E68" s="31">
        <v>40</v>
      </c>
    </row>
    <row r="69" spans="2:6" ht="38.25" customHeight="1" x14ac:dyDescent="0.35">
      <c r="B69" s="54">
        <v>47</v>
      </c>
      <c r="C69" s="32" t="s">
        <v>80</v>
      </c>
      <c r="D69" s="33">
        <v>0</v>
      </c>
      <c r="E69" s="31"/>
    </row>
    <row r="70" spans="2:6" ht="25.5" customHeight="1" x14ac:dyDescent="0.35">
      <c r="B70" s="54" t="s">
        <v>192</v>
      </c>
      <c r="C70" s="32" t="s">
        <v>81</v>
      </c>
      <c r="D70" s="33">
        <v>0</v>
      </c>
      <c r="E70" s="31"/>
    </row>
    <row r="71" spans="2:6" ht="24" customHeight="1" x14ac:dyDescent="0.35">
      <c r="B71" s="54" t="s">
        <v>193</v>
      </c>
      <c r="C71" s="32" t="s">
        <v>82</v>
      </c>
      <c r="D71" s="33">
        <v>188793.90849982796</v>
      </c>
      <c r="E71" s="31">
        <v>40</v>
      </c>
    </row>
    <row r="72" spans="2:6" ht="44.25" customHeight="1" x14ac:dyDescent="0.35">
      <c r="B72" s="54">
        <v>48</v>
      </c>
      <c r="C72" s="32" t="s">
        <v>83</v>
      </c>
      <c r="D72" s="33">
        <v>21261.324666389584</v>
      </c>
      <c r="E72" s="31">
        <v>41</v>
      </c>
      <c r="F72" s="105"/>
    </row>
    <row r="73" spans="2:6" x14ac:dyDescent="0.35">
      <c r="B73" s="54">
        <v>49</v>
      </c>
      <c r="C73" s="13" t="s">
        <v>33</v>
      </c>
      <c r="D73" s="33">
        <v>0</v>
      </c>
      <c r="E73" s="31"/>
    </row>
    <row r="74" spans="2:6" x14ac:dyDescent="0.35">
      <c r="B74" s="54">
        <v>50</v>
      </c>
      <c r="C74" s="32" t="s">
        <v>34</v>
      </c>
      <c r="D74" s="33">
        <v>0</v>
      </c>
      <c r="E74" s="31"/>
    </row>
    <row r="75" spans="2:6" x14ac:dyDescent="0.35">
      <c r="B75" s="66">
        <v>51</v>
      </c>
      <c r="C75" s="46" t="s">
        <v>84</v>
      </c>
      <c r="D75" s="51">
        <v>630374.26880868</v>
      </c>
      <c r="E75" s="49"/>
    </row>
    <row r="76" spans="2:6" x14ac:dyDescent="0.35">
      <c r="B76" s="179" t="s">
        <v>85</v>
      </c>
      <c r="C76" s="179"/>
      <c r="D76" s="179"/>
      <c r="E76" s="179"/>
    </row>
    <row r="77" spans="2:6" ht="22.5" customHeight="1" x14ac:dyDescent="0.35">
      <c r="B77" s="63">
        <v>52</v>
      </c>
      <c r="C77" s="32" t="s">
        <v>86</v>
      </c>
      <c r="D77" s="33">
        <v>-105355.02510271923</v>
      </c>
      <c r="E77" s="31">
        <v>40</v>
      </c>
    </row>
    <row r="78" spans="2:6" ht="59.25" customHeight="1" x14ac:dyDescent="0.35">
      <c r="B78" s="63">
        <v>53</v>
      </c>
      <c r="C78" s="32" t="s">
        <v>87</v>
      </c>
      <c r="D78" s="33">
        <v>0</v>
      </c>
      <c r="E78" s="31"/>
    </row>
    <row r="79" spans="2:6" ht="55.5" customHeight="1" x14ac:dyDescent="0.35">
      <c r="B79" s="63">
        <v>54</v>
      </c>
      <c r="C79" s="32" t="s">
        <v>88</v>
      </c>
      <c r="D79" s="33">
        <v>0</v>
      </c>
      <c r="E79" s="31"/>
    </row>
    <row r="80" spans="2:6" ht="51.75" customHeight="1" x14ac:dyDescent="0.35">
      <c r="B80" s="63">
        <v>55</v>
      </c>
      <c r="C80" s="32" t="s">
        <v>89</v>
      </c>
      <c r="D80" s="33">
        <v>0</v>
      </c>
      <c r="E80" s="31"/>
    </row>
    <row r="81" spans="2:11" ht="30" x14ac:dyDescent="0.35">
      <c r="B81" s="63" t="s">
        <v>194</v>
      </c>
      <c r="C81" s="28" t="s">
        <v>90</v>
      </c>
      <c r="D81" s="30">
        <v>0</v>
      </c>
      <c r="E81" s="31"/>
    </row>
    <row r="82" spans="2:11" x14ac:dyDescent="0.35">
      <c r="B82" s="63" t="s">
        <v>195</v>
      </c>
      <c r="C82" s="28" t="s">
        <v>91</v>
      </c>
      <c r="D82" s="30">
        <v>0</v>
      </c>
      <c r="E82" s="31"/>
      <c r="J82" s="118"/>
    </row>
    <row r="83" spans="2:11" x14ac:dyDescent="0.35">
      <c r="B83" s="63">
        <v>57</v>
      </c>
      <c r="C83" s="38" t="s">
        <v>92</v>
      </c>
      <c r="D83" s="39">
        <v>-105355.02510271923</v>
      </c>
      <c r="E83" s="162"/>
      <c r="J83" s="118"/>
    </row>
    <row r="84" spans="2:11" x14ac:dyDescent="0.35">
      <c r="B84" s="63">
        <v>58</v>
      </c>
      <c r="C84" s="38" t="s">
        <v>93</v>
      </c>
      <c r="D84" s="39">
        <v>525019.24370596081</v>
      </c>
      <c r="E84" s="31"/>
      <c r="J84" s="118"/>
    </row>
    <row r="85" spans="2:11" x14ac:dyDescent="0.35">
      <c r="B85" s="63">
        <v>59</v>
      </c>
      <c r="C85" s="38" t="s">
        <v>94</v>
      </c>
      <c r="D85" s="39">
        <v>3767587.8983148709</v>
      </c>
      <c r="E85" s="31"/>
      <c r="J85" s="118"/>
    </row>
    <row r="86" spans="2:11" x14ac:dyDescent="0.35">
      <c r="B86" s="63">
        <v>60</v>
      </c>
      <c r="C86" s="46" t="s">
        <v>95</v>
      </c>
      <c r="D86" s="51">
        <v>21920450.044597514</v>
      </c>
      <c r="E86" s="49"/>
      <c r="J86" s="118"/>
    </row>
    <row r="87" spans="2:11" x14ac:dyDescent="0.35">
      <c r="B87" s="179" t="s">
        <v>96</v>
      </c>
      <c r="C87" s="179"/>
      <c r="D87" s="179"/>
      <c r="E87" s="179"/>
      <c r="J87" s="118"/>
    </row>
    <row r="88" spans="2:11" x14ac:dyDescent="0.35">
      <c r="B88" s="54">
        <v>61</v>
      </c>
      <c r="C88" s="32" t="s">
        <v>32</v>
      </c>
      <c r="D88" s="106">
        <v>0.14792436505691495</v>
      </c>
      <c r="E88" s="81"/>
      <c r="J88" s="118"/>
    </row>
    <row r="89" spans="2:11" x14ac:dyDescent="0.35">
      <c r="B89" s="54">
        <v>62</v>
      </c>
      <c r="C89" s="32" t="s">
        <v>97</v>
      </c>
      <c r="D89" s="106">
        <v>0.14792436505691495</v>
      </c>
      <c r="E89" s="81"/>
      <c r="J89" s="118"/>
      <c r="K89" s="119"/>
    </row>
    <row r="90" spans="2:11" x14ac:dyDescent="0.35">
      <c r="B90" s="54">
        <v>63</v>
      </c>
      <c r="C90" s="32" t="s">
        <v>98</v>
      </c>
      <c r="D90" s="106">
        <v>0.17187548114430368</v>
      </c>
      <c r="E90" s="81"/>
    </row>
    <row r="91" spans="2:11" x14ac:dyDescent="0.35">
      <c r="B91" s="54">
        <v>64</v>
      </c>
      <c r="C91" s="32" t="s">
        <v>99</v>
      </c>
      <c r="D91" s="81">
        <f>4.5%+SUM(D92:D96)</f>
        <v>8.3380875710999391E-2</v>
      </c>
      <c r="E91" s="81"/>
      <c r="F91" s="104"/>
    </row>
    <row r="92" spans="2:11" x14ac:dyDescent="0.35">
      <c r="B92" s="54">
        <v>65</v>
      </c>
      <c r="C92" s="13" t="s">
        <v>35</v>
      </c>
      <c r="D92" s="41">
        <v>2.5000000000000001E-2</v>
      </c>
      <c r="E92" s="81"/>
    </row>
    <row r="93" spans="2:11" x14ac:dyDescent="0.35">
      <c r="B93" s="54">
        <v>66</v>
      </c>
      <c r="C93" s="13" t="s">
        <v>276</v>
      </c>
      <c r="D93" s="41">
        <v>3.3808757109993993E-3</v>
      </c>
      <c r="E93" s="81"/>
      <c r="F93" s="120"/>
    </row>
    <row r="94" spans="2:11" x14ac:dyDescent="0.35">
      <c r="B94" s="54">
        <v>67</v>
      </c>
      <c r="C94" s="13" t="s">
        <v>100</v>
      </c>
      <c r="D94" s="41">
        <v>0</v>
      </c>
      <c r="E94" s="81"/>
    </row>
    <row r="95" spans="2:11" ht="20" x14ac:dyDescent="0.35">
      <c r="B95" s="54" t="s">
        <v>196</v>
      </c>
      <c r="C95" s="13" t="s">
        <v>284</v>
      </c>
      <c r="D95" s="41">
        <v>0.01</v>
      </c>
      <c r="E95" s="81"/>
    </row>
    <row r="96" spans="2:11" ht="22.5" customHeight="1" x14ac:dyDescent="0.35">
      <c r="B96" s="54" t="s">
        <v>197</v>
      </c>
      <c r="C96" s="13" t="s">
        <v>265</v>
      </c>
      <c r="D96" s="41">
        <v>0</v>
      </c>
      <c r="E96" s="81"/>
    </row>
    <row r="97" spans="2:6" ht="36" customHeight="1" x14ac:dyDescent="0.35">
      <c r="B97" s="66">
        <v>68</v>
      </c>
      <c r="C97" s="46" t="s">
        <v>101</v>
      </c>
      <c r="D97" s="165">
        <f>D88-D91</f>
        <v>6.4543489345915556E-2</v>
      </c>
      <c r="E97" s="165"/>
      <c r="F97" s="81"/>
    </row>
    <row r="98" spans="2:6" ht="15" customHeight="1" x14ac:dyDescent="0.35">
      <c r="B98" s="179" t="s">
        <v>102</v>
      </c>
      <c r="C98" s="179"/>
      <c r="D98" s="179"/>
      <c r="E98" s="179"/>
    </row>
    <row r="99" spans="2:6" ht="49.5" customHeight="1" x14ac:dyDescent="0.35">
      <c r="B99" s="54">
        <v>72</v>
      </c>
      <c r="C99" s="32" t="s">
        <v>103</v>
      </c>
      <c r="D99" s="163">
        <v>23227.944337041001</v>
      </c>
      <c r="E99" s="31" t="s">
        <v>279</v>
      </c>
    </row>
    <row r="100" spans="2:6" ht="48" customHeight="1" x14ac:dyDescent="0.35">
      <c r="B100" s="54">
        <v>73</v>
      </c>
      <c r="C100" s="32" t="s">
        <v>104</v>
      </c>
      <c r="D100" s="163">
        <v>91014.749274322094</v>
      </c>
      <c r="E100" s="31" t="s">
        <v>280</v>
      </c>
    </row>
    <row r="101" spans="2:6" ht="34.5" customHeight="1" x14ac:dyDescent="0.35">
      <c r="B101" s="66">
        <v>75</v>
      </c>
      <c r="C101" s="50" t="s">
        <v>105</v>
      </c>
      <c r="D101" s="164">
        <v>31849.564745</v>
      </c>
      <c r="E101" s="49">
        <v>23</v>
      </c>
    </row>
    <row r="102" spans="2:6" ht="15" customHeight="1" x14ac:dyDescent="0.35">
      <c r="B102" s="179" t="s">
        <v>106</v>
      </c>
      <c r="C102" s="179"/>
      <c r="D102" s="179"/>
      <c r="E102" s="179"/>
    </row>
    <row r="103" spans="2:6" ht="24" customHeight="1" x14ac:dyDescent="0.35">
      <c r="B103" s="54">
        <v>76</v>
      </c>
      <c r="C103" s="32" t="s">
        <v>108</v>
      </c>
      <c r="D103" s="30"/>
      <c r="E103" s="31"/>
    </row>
    <row r="104" spans="2:6" ht="22.5" customHeight="1" x14ac:dyDescent="0.35">
      <c r="B104" s="54">
        <v>77</v>
      </c>
      <c r="C104" s="32" t="s">
        <v>107</v>
      </c>
      <c r="D104" s="30"/>
      <c r="E104" s="31"/>
    </row>
    <row r="105" spans="2:6" ht="21" customHeight="1" x14ac:dyDescent="0.35">
      <c r="B105" s="54">
        <v>78</v>
      </c>
      <c r="C105" s="32" t="s">
        <v>109</v>
      </c>
      <c r="D105" s="30"/>
      <c r="E105" s="31"/>
    </row>
    <row r="106" spans="2:6" ht="24" customHeight="1" x14ac:dyDescent="0.35">
      <c r="B106" s="66">
        <v>79</v>
      </c>
      <c r="C106" s="50" t="s">
        <v>36</v>
      </c>
      <c r="D106" s="101"/>
      <c r="E106" s="49"/>
    </row>
    <row r="107" spans="2:6" ht="15" customHeight="1" x14ac:dyDescent="0.35">
      <c r="B107" s="179" t="s">
        <v>110</v>
      </c>
      <c r="C107" s="179"/>
      <c r="D107" s="179"/>
      <c r="E107" s="179"/>
    </row>
    <row r="108" spans="2:6" x14ac:dyDescent="0.35">
      <c r="B108" s="54">
        <v>80</v>
      </c>
      <c r="C108" s="32" t="s">
        <v>111</v>
      </c>
      <c r="D108" s="30"/>
      <c r="E108" s="31"/>
    </row>
    <row r="109" spans="2:6" ht="22.5" customHeight="1" x14ac:dyDescent="0.35">
      <c r="B109" s="54">
        <v>81</v>
      </c>
      <c r="C109" s="32" t="s">
        <v>112</v>
      </c>
      <c r="D109" s="30"/>
      <c r="E109" s="31"/>
    </row>
    <row r="110" spans="2:6" x14ac:dyDescent="0.35">
      <c r="B110" s="54">
        <v>82</v>
      </c>
      <c r="C110" s="32" t="s">
        <v>113</v>
      </c>
      <c r="D110" s="30"/>
      <c r="E110" s="31"/>
    </row>
    <row r="111" spans="2:6" ht="21.75" customHeight="1" x14ac:dyDescent="0.35">
      <c r="B111" s="54">
        <v>83</v>
      </c>
      <c r="C111" s="32" t="s">
        <v>114</v>
      </c>
      <c r="D111" s="30"/>
      <c r="E111" s="31"/>
    </row>
    <row r="112" spans="2:6" x14ac:dyDescent="0.35">
      <c r="B112" s="54">
        <v>84</v>
      </c>
      <c r="C112" s="32" t="s">
        <v>37</v>
      </c>
      <c r="D112" s="30"/>
      <c r="E112" s="31"/>
    </row>
    <row r="113" spans="2:5" ht="23.25" customHeight="1" thickBot="1" x14ac:dyDescent="0.4">
      <c r="B113" s="64">
        <v>85</v>
      </c>
      <c r="C113" s="36" t="s">
        <v>115</v>
      </c>
      <c r="D113" s="34"/>
      <c r="E113" s="35"/>
    </row>
    <row r="114" spans="2:5" x14ac:dyDescent="0.35">
      <c r="B114" s="182" t="s">
        <v>289</v>
      </c>
      <c r="C114" s="182"/>
      <c r="D114" s="182"/>
      <c r="E114" s="182"/>
    </row>
    <row r="115" spans="2:5" ht="42" customHeight="1" x14ac:dyDescent="0.35">
      <c r="B115" s="177" t="s">
        <v>285</v>
      </c>
      <c r="C115" s="177"/>
      <c r="D115" s="177"/>
      <c r="E115" s="177"/>
    </row>
    <row r="116" spans="2:5" x14ac:dyDescent="0.35">
      <c r="B116" s="166" t="s">
        <v>286</v>
      </c>
      <c r="C116" s="166"/>
      <c r="D116" s="117"/>
      <c r="E116" s="26"/>
    </row>
    <row r="117" spans="2:5" x14ac:dyDescent="0.35">
      <c r="B117" s="159"/>
      <c r="C117" s="159"/>
      <c r="D117" s="160"/>
      <c r="E117" s="161"/>
    </row>
  </sheetData>
  <sheetProtection algorithmName="SHA-512" hashValue="VCJZvlfVWDzy69pK1W6Yl3CzxBVQvVEMQEszbfTU+8B/VmjcpKyBDPLZ0ZnoZqn0wywa8RR8mCo0K2jbxuznpw==" saltValue="5gtRopRNk1+PTZ0tT6Il/g==" spinCount="100000" sheet="1" objects="1" scenarios="1"/>
  <mergeCells count="16">
    <mergeCell ref="B6:G6"/>
    <mergeCell ref="B7:G7"/>
    <mergeCell ref="B115:E115"/>
    <mergeCell ref="B9:D9"/>
    <mergeCell ref="B10:E10"/>
    <mergeCell ref="B20:E20"/>
    <mergeCell ref="B47:E47"/>
    <mergeCell ref="B57:E57"/>
    <mergeCell ref="B67:E67"/>
    <mergeCell ref="B76:E76"/>
    <mergeCell ref="B87:E87"/>
    <mergeCell ref="B98:E98"/>
    <mergeCell ref="B102:E102"/>
    <mergeCell ref="B107:E107"/>
    <mergeCell ref="C8:E8"/>
    <mergeCell ref="B114:E114"/>
  </mergeCells>
  <hyperlinks>
    <hyperlink ref="B2" location="Tartalom!A1" display="Back to contents page" xr:uid="{76260222-AAB7-454F-B619-515D238FD1D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84BA9-060F-4588-95D1-FB59F1F3F7AF}">
  <dimension ref="B1:AG47"/>
  <sheetViews>
    <sheetView showGridLines="0" workbookViewId="0">
      <selection activeCell="B3" sqref="B3"/>
    </sheetView>
  </sheetViews>
  <sheetFormatPr defaultRowHeight="14.5" x14ac:dyDescent="0.35"/>
  <cols>
    <col min="1" max="1" width="4.453125" customWidth="1"/>
    <col min="2" max="2" width="7" customWidth="1"/>
    <col min="3" max="3" width="58.453125" customWidth="1"/>
    <col min="4" max="4" width="8.6328125" bestFit="1" customWidth="1"/>
    <col min="15" max="15" width="9.54296875" bestFit="1" customWidth="1"/>
  </cols>
  <sheetData>
    <row r="1" spans="2:33" ht="12.75" customHeight="1" x14ac:dyDescent="0.35"/>
    <row r="2" spans="2:33" x14ac:dyDescent="0.35">
      <c r="B2" s="71" t="s">
        <v>0</v>
      </c>
      <c r="C2" s="123"/>
      <c r="D2" s="123"/>
    </row>
    <row r="3" spans="2:33" x14ac:dyDescent="0.35">
      <c r="B3" s="1"/>
      <c r="C3" s="1"/>
      <c r="D3" s="1"/>
    </row>
    <row r="4" spans="2:33" ht="15.5" x14ac:dyDescent="0.35">
      <c r="B4" s="124" t="s">
        <v>123</v>
      </c>
      <c r="C4" s="2"/>
      <c r="D4" s="2"/>
    </row>
    <row r="5" spans="2:33" x14ac:dyDescent="0.35">
      <c r="B5" s="1"/>
      <c r="C5" s="1"/>
      <c r="D5" s="1"/>
    </row>
    <row r="6" spans="2:33" ht="89.5" customHeight="1" x14ac:dyDescent="0.35">
      <c r="B6" s="191" t="s">
        <v>290</v>
      </c>
      <c r="C6" s="191"/>
      <c r="D6" s="191"/>
      <c r="E6" s="191"/>
      <c r="F6" s="191"/>
      <c r="G6" s="191"/>
      <c r="H6" s="191"/>
      <c r="I6" s="191"/>
      <c r="J6" s="191"/>
      <c r="K6" s="191"/>
      <c r="M6" s="177"/>
      <c r="N6" s="183"/>
      <c r="O6" s="183"/>
      <c r="P6" s="183"/>
      <c r="Q6" s="183"/>
      <c r="R6" s="183"/>
      <c r="S6" s="183"/>
      <c r="T6" s="183"/>
      <c r="U6" s="183"/>
      <c r="V6" s="183"/>
      <c r="X6" s="184"/>
      <c r="Y6" s="183"/>
      <c r="Z6" s="183"/>
      <c r="AA6" s="183"/>
      <c r="AB6" s="183"/>
      <c r="AC6" s="183"/>
      <c r="AD6" s="183"/>
      <c r="AE6" s="183"/>
      <c r="AF6" s="183"/>
      <c r="AG6" s="183"/>
    </row>
    <row r="7" spans="2:33" x14ac:dyDescent="0.35">
      <c r="B7" s="125"/>
      <c r="C7" s="126"/>
      <c r="D7" s="126"/>
    </row>
    <row r="8" spans="2:33" ht="15" thickBot="1" x14ac:dyDescent="0.4">
      <c r="B8" s="27"/>
    </row>
    <row r="9" spans="2:33" ht="32.25" customHeight="1" thickBot="1" x14ac:dyDescent="0.4">
      <c r="B9" s="53"/>
      <c r="C9" s="156" t="s">
        <v>2</v>
      </c>
      <c r="D9" s="185" t="s">
        <v>124</v>
      </c>
      <c r="E9" s="185"/>
      <c r="F9" s="185"/>
      <c r="G9" s="185"/>
      <c r="H9" s="186" t="s">
        <v>125</v>
      </c>
      <c r="I9" s="186"/>
      <c r="J9" s="186"/>
      <c r="K9" s="186"/>
    </row>
    <row r="10" spans="2:33" ht="24" customHeight="1" x14ac:dyDescent="0.35">
      <c r="B10" s="127" t="s">
        <v>126</v>
      </c>
      <c r="C10" s="128" t="s">
        <v>127</v>
      </c>
      <c r="D10" s="129">
        <f>Tartalom!B3</f>
        <v>45016</v>
      </c>
      <c r="E10" s="129">
        <f>EOMONTH(D10,-3)</f>
        <v>44926</v>
      </c>
      <c r="F10" s="129">
        <f>EOMONTH(E10,-3)</f>
        <v>44834</v>
      </c>
      <c r="G10" s="129">
        <f>EOMONTH(F10,-3)</f>
        <v>44742</v>
      </c>
      <c r="H10" s="129">
        <f>Tartalom!B3</f>
        <v>45016</v>
      </c>
      <c r="I10" s="129">
        <f>EOMONTH(H10,-3)</f>
        <v>44926</v>
      </c>
      <c r="J10" s="129">
        <f>EOMONTH(I10,-3)</f>
        <v>44834</v>
      </c>
      <c r="K10" s="129">
        <f>EOMONTH(J10,-3)</f>
        <v>44742</v>
      </c>
    </row>
    <row r="11" spans="2:33" x14ac:dyDescent="0.35">
      <c r="B11" s="130" t="s">
        <v>128</v>
      </c>
      <c r="C11" s="131" t="s">
        <v>129</v>
      </c>
      <c r="D11" s="66">
        <v>12</v>
      </c>
      <c r="E11" s="66">
        <v>12</v>
      </c>
      <c r="F11" s="66">
        <v>12</v>
      </c>
      <c r="G11" s="66">
        <v>12</v>
      </c>
      <c r="H11" s="66">
        <v>12</v>
      </c>
      <c r="I11" s="66">
        <v>12</v>
      </c>
      <c r="J11" s="66">
        <v>12</v>
      </c>
      <c r="K11" s="66">
        <v>12</v>
      </c>
      <c r="N11" s="105"/>
      <c r="O11" s="105"/>
    </row>
    <row r="12" spans="2:33" ht="15" customHeight="1" x14ac:dyDescent="0.35">
      <c r="B12" s="187" t="s">
        <v>130</v>
      </c>
      <c r="C12" s="187"/>
      <c r="D12" s="187"/>
      <c r="E12" s="187"/>
      <c r="F12" s="187"/>
      <c r="G12" s="187"/>
      <c r="H12" s="187"/>
      <c r="I12" s="187"/>
      <c r="J12" s="187"/>
      <c r="K12" s="187"/>
      <c r="L12" s="132"/>
      <c r="N12" s="105"/>
      <c r="O12" s="105"/>
    </row>
    <row r="13" spans="2:33" ht="27.75" customHeight="1" x14ac:dyDescent="0.35">
      <c r="B13" s="130">
        <v>1</v>
      </c>
      <c r="C13" s="133" t="s">
        <v>131</v>
      </c>
      <c r="D13" s="68"/>
      <c r="E13" s="68"/>
      <c r="F13" s="68"/>
      <c r="G13" s="68"/>
      <c r="H13" s="134">
        <v>6256646.1449270211</v>
      </c>
      <c r="I13" s="134">
        <v>5286790.0256242296</v>
      </c>
      <c r="J13" s="134">
        <v>4622739.1531857187</v>
      </c>
      <c r="K13" s="134">
        <v>4264235.1561451005</v>
      </c>
      <c r="N13" s="105"/>
      <c r="O13" s="105"/>
    </row>
    <row r="14" spans="2:33" ht="25.5" customHeight="1" x14ac:dyDescent="0.35">
      <c r="B14" s="187" t="s">
        <v>132</v>
      </c>
      <c r="C14" s="187"/>
      <c r="D14" s="187"/>
      <c r="E14" s="187"/>
      <c r="F14" s="187"/>
      <c r="G14" s="187"/>
      <c r="H14" s="187"/>
      <c r="I14" s="187"/>
      <c r="J14" s="187"/>
      <c r="K14" s="187"/>
      <c r="L14" s="132"/>
    </row>
    <row r="15" spans="2:33" x14ac:dyDescent="0.35">
      <c r="B15" s="135">
        <v>2</v>
      </c>
      <c r="C15" s="155" t="s">
        <v>133</v>
      </c>
      <c r="D15" s="136">
        <v>14281410.476889225</v>
      </c>
      <c r="E15" s="136">
        <v>13487910.077628186</v>
      </c>
      <c r="F15" s="136">
        <v>12771721.656265596</v>
      </c>
      <c r="G15" s="136">
        <v>11880493.180259682</v>
      </c>
      <c r="H15" s="136">
        <v>925999.84782746469</v>
      </c>
      <c r="I15" s="136">
        <v>873016.02042170905</v>
      </c>
      <c r="J15" s="136">
        <v>821574.8959387514</v>
      </c>
      <c r="K15" s="136">
        <v>755243.0617947086</v>
      </c>
    </row>
    <row r="16" spans="2:33" x14ac:dyDescent="0.35">
      <c r="B16" s="137">
        <v>3</v>
      </c>
      <c r="C16" s="138" t="s">
        <v>134</v>
      </c>
      <c r="D16" s="139">
        <v>9714313.5842306782</v>
      </c>
      <c r="E16" s="139">
        <v>9166094.1145538986</v>
      </c>
      <c r="F16" s="139">
        <v>8737725.6093468312</v>
      </c>
      <c r="G16" s="139">
        <v>8191449.4775267513</v>
      </c>
      <c r="H16" s="139">
        <v>485715.67921153386</v>
      </c>
      <c r="I16" s="139">
        <v>458304.70572769502</v>
      </c>
      <c r="J16" s="139">
        <v>436886.2804673416</v>
      </c>
      <c r="K16" s="139">
        <v>409572.47387633746</v>
      </c>
    </row>
    <row r="17" spans="2:11" x14ac:dyDescent="0.35">
      <c r="B17" s="135">
        <v>4</v>
      </c>
      <c r="C17" s="140" t="s">
        <v>135</v>
      </c>
      <c r="D17" s="136">
        <v>3360161.1136563146</v>
      </c>
      <c r="E17" s="136">
        <v>3175787.1176084285</v>
      </c>
      <c r="F17" s="136">
        <v>2986202.8847179008</v>
      </c>
      <c r="G17" s="136">
        <v>2732135.4831842249</v>
      </c>
      <c r="H17" s="136">
        <v>425294.6332231632</v>
      </c>
      <c r="I17" s="136">
        <v>399763.97365577146</v>
      </c>
      <c r="J17" s="136">
        <v>370532.9259592141</v>
      </c>
      <c r="K17" s="136">
        <v>333329.42913318373</v>
      </c>
    </row>
    <row r="18" spans="2:11" x14ac:dyDescent="0.35">
      <c r="B18" s="135">
        <v>5</v>
      </c>
      <c r="C18" s="155" t="s">
        <v>136</v>
      </c>
      <c r="D18" s="136">
        <v>7930723.0149129247</v>
      </c>
      <c r="E18" s="136">
        <v>7436331.2508421568</v>
      </c>
      <c r="F18" s="136">
        <v>6868202.7562134946</v>
      </c>
      <c r="G18" s="136">
        <v>6185656.7361927303</v>
      </c>
      <c r="H18" s="136">
        <v>4080776.7097138674</v>
      </c>
      <c r="I18" s="136">
        <v>3792705.1463094112</v>
      </c>
      <c r="J18" s="136">
        <v>3486864.7294524121</v>
      </c>
      <c r="K18" s="136">
        <v>3147175.85301839</v>
      </c>
    </row>
    <row r="19" spans="2:11" x14ac:dyDescent="0.35">
      <c r="B19" s="135">
        <v>6</v>
      </c>
      <c r="C19" s="141" t="s">
        <v>137</v>
      </c>
      <c r="D19" s="136">
        <v>213990.22690582034</v>
      </c>
      <c r="E19" s="136">
        <v>203332.18728873649</v>
      </c>
      <c r="F19" s="136">
        <v>182523.10925686199</v>
      </c>
      <c r="G19" s="136">
        <v>152543.63990653428</v>
      </c>
      <c r="H19" s="136">
        <v>52754.237565694588</v>
      </c>
      <c r="I19" s="136">
        <v>50185.802119936627</v>
      </c>
      <c r="J19" s="136">
        <v>46275.032726103324</v>
      </c>
      <c r="K19" s="136">
        <v>38835.173540895215</v>
      </c>
    </row>
    <row r="20" spans="2:11" x14ac:dyDescent="0.35">
      <c r="B20" s="135">
        <v>7</v>
      </c>
      <c r="C20" s="140" t="s">
        <v>138</v>
      </c>
      <c r="D20" s="136">
        <v>7714682.2483870536</v>
      </c>
      <c r="E20" s="136">
        <v>7231939.9938172586</v>
      </c>
      <c r="F20" s="136">
        <v>6684308.285127203</v>
      </c>
      <c r="G20" s="136">
        <v>6031334.6897594435</v>
      </c>
      <c r="H20" s="136">
        <v>4025971.9325281233</v>
      </c>
      <c r="I20" s="136">
        <v>3741460.2744533122</v>
      </c>
      <c r="J20" s="136">
        <v>3439218.3348968797</v>
      </c>
      <c r="K20" s="136">
        <v>3106562.2729507405</v>
      </c>
    </row>
    <row r="21" spans="2:11" x14ac:dyDescent="0.35">
      <c r="B21" s="135">
        <v>8</v>
      </c>
      <c r="C21" s="140" t="s">
        <v>139</v>
      </c>
      <c r="D21" s="136">
        <v>2050.5396200499995</v>
      </c>
      <c r="E21" s="136">
        <v>1059.0697361625</v>
      </c>
      <c r="F21" s="136">
        <v>1371.3618294291671</v>
      </c>
      <c r="G21" s="136">
        <v>1778.4065267541666</v>
      </c>
      <c r="H21" s="136">
        <v>2050.5396200499995</v>
      </c>
      <c r="I21" s="136">
        <v>1059.0697361625</v>
      </c>
      <c r="J21" s="136">
        <v>1371.3618294291671</v>
      </c>
      <c r="K21" s="136">
        <v>1778.4065267541666</v>
      </c>
    </row>
    <row r="22" spans="2:11" x14ac:dyDescent="0.35">
      <c r="B22" s="135">
        <v>9</v>
      </c>
      <c r="C22" s="140" t="s">
        <v>140</v>
      </c>
      <c r="D22" s="142"/>
      <c r="E22" s="142"/>
      <c r="F22" s="142"/>
      <c r="G22" s="142"/>
      <c r="H22" s="136">
        <v>0</v>
      </c>
      <c r="I22" s="136">
        <v>0</v>
      </c>
      <c r="J22" s="136">
        <v>0</v>
      </c>
      <c r="K22" s="136">
        <v>0</v>
      </c>
    </row>
    <row r="23" spans="2:11" ht="21.75" customHeight="1" x14ac:dyDescent="0.35">
      <c r="B23" s="135">
        <v>10</v>
      </c>
      <c r="C23" s="155" t="s">
        <v>141</v>
      </c>
      <c r="D23" s="136">
        <v>3031146.1566467718</v>
      </c>
      <c r="E23" s="136">
        <v>2826902.9245543503</v>
      </c>
      <c r="F23" s="136">
        <v>2724797.8773580715</v>
      </c>
      <c r="G23" s="136">
        <v>2560027.1409131661</v>
      </c>
      <c r="H23" s="136">
        <v>537928.05104190612</v>
      </c>
      <c r="I23" s="136">
        <v>501369.3931460962</v>
      </c>
      <c r="J23" s="136">
        <v>467379.06146854535</v>
      </c>
      <c r="K23" s="136">
        <v>434288.38753364823</v>
      </c>
    </row>
    <row r="24" spans="2:11" ht="21.5" x14ac:dyDescent="0.35">
      <c r="B24" s="135">
        <v>11</v>
      </c>
      <c r="C24" s="141" t="s">
        <v>142</v>
      </c>
      <c r="D24" s="136">
        <v>131243.62772552873</v>
      </c>
      <c r="E24" s="136">
        <v>115451.92683014272</v>
      </c>
      <c r="F24" s="136">
        <v>98525.19224754376</v>
      </c>
      <c r="G24" s="136">
        <v>78414.547087027036</v>
      </c>
      <c r="H24" s="136">
        <v>131243.62772552873</v>
      </c>
      <c r="I24" s="136">
        <v>115451.92683014272</v>
      </c>
      <c r="J24" s="136">
        <v>98525.19224754376</v>
      </c>
      <c r="K24" s="136">
        <v>78414.547087027036</v>
      </c>
    </row>
    <row r="25" spans="2:11" x14ac:dyDescent="0.35">
      <c r="B25" s="135">
        <v>12</v>
      </c>
      <c r="C25" s="141" t="s">
        <v>143</v>
      </c>
      <c r="D25" s="136">
        <v>0</v>
      </c>
      <c r="E25" s="136">
        <v>0</v>
      </c>
      <c r="F25" s="136">
        <v>0</v>
      </c>
      <c r="G25" s="136">
        <v>0</v>
      </c>
      <c r="H25" s="136">
        <v>0</v>
      </c>
      <c r="I25" s="136">
        <v>0</v>
      </c>
      <c r="J25" s="136">
        <v>0</v>
      </c>
      <c r="K25" s="136">
        <v>0</v>
      </c>
    </row>
    <row r="26" spans="2:11" x14ac:dyDescent="0.35">
      <c r="B26" s="135">
        <v>13</v>
      </c>
      <c r="C26" s="143" t="s">
        <v>144</v>
      </c>
      <c r="D26" s="136">
        <v>2899902.5289212433</v>
      </c>
      <c r="E26" s="136">
        <v>2711450.9977242076</v>
      </c>
      <c r="F26" s="136">
        <v>2626272.6851105276</v>
      </c>
      <c r="G26" s="136">
        <v>2481612.5938261393</v>
      </c>
      <c r="H26" s="136">
        <v>406684.42331637739</v>
      </c>
      <c r="I26" s="136">
        <v>385917.46631595335</v>
      </c>
      <c r="J26" s="136">
        <v>368853.86922100157</v>
      </c>
      <c r="K26" s="136">
        <v>355873.84044662118</v>
      </c>
    </row>
    <row r="27" spans="2:11" x14ac:dyDescent="0.35">
      <c r="B27" s="135">
        <v>14</v>
      </c>
      <c r="C27" s="155" t="s">
        <v>145</v>
      </c>
      <c r="D27" s="136">
        <v>213934.58221194925</v>
      </c>
      <c r="E27" s="136">
        <v>233444.87132874259</v>
      </c>
      <c r="F27" s="136">
        <v>202875.37838668432</v>
      </c>
      <c r="G27" s="136">
        <v>191444.09850826336</v>
      </c>
      <c r="H27" s="136">
        <v>156384.60079684612</v>
      </c>
      <c r="I27" s="136">
        <v>179706.60615041305</v>
      </c>
      <c r="J27" s="136">
        <v>158263.24894132008</v>
      </c>
      <c r="K27" s="136">
        <v>148783.33189186026</v>
      </c>
    </row>
    <row r="28" spans="2:11" x14ac:dyDescent="0.35">
      <c r="B28" s="135">
        <v>15</v>
      </c>
      <c r="C28" s="155" t="s">
        <v>146</v>
      </c>
      <c r="D28" s="136">
        <v>2839120.279766331</v>
      </c>
      <c r="E28" s="136">
        <v>2529333.6141440058</v>
      </c>
      <c r="F28" s="136">
        <v>2294729.6963514164</v>
      </c>
      <c r="G28" s="136">
        <v>2191446.2218274418</v>
      </c>
      <c r="H28" s="136">
        <v>52587.672115280788</v>
      </c>
      <c r="I28" s="136">
        <v>54203.47545903665</v>
      </c>
      <c r="J28" s="136">
        <v>53764.430256652442</v>
      </c>
      <c r="K28" s="136">
        <v>50261.853255384754</v>
      </c>
    </row>
    <row r="29" spans="2:11" x14ac:dyDescent="0.35">
      <c r="B29" s="130">
        <v>16</v>
      </c>
      <c r="C29" s="144" t="s">
        <v>147</v>
      </c>
      <c r="D29" s="69"/>
      <c r="E29" s="69"/>
      <c r="F29" s="69"/>
      <c r="G29" s="69"/>
      <c r="H29" s="134">
        <v>5753676.881495364</v>
      </c>
      <c r="I29" s="134">
        <v>5401000.6414866652</v>
      </c>
      <c r="J29" s="134">
        <v>4987846.36605768</v>
      </c>
      <c r="K29" s="134">
        <v>4535752.4874939919</v>
      </c>
    </row>
    <row r="30" spans="2:11" ht="20.25" customHeight="1" x14ac:dyDescent="0.35">
      <c r="B30" s="187" t="s">
        <v>148</v>
      </c>
      <c r="C30" s="187"/>
      <c r="D30" s="187"/>
      <c r="E30" s="187"/>
      <c r="F30" s="187"/>
      <c r="G30" s="187"/>
      <c r="H30" s="187"/>
      <c r="I30" s="187"/>
      <c r="J30" s="187"/>
      <c r="K30" s="187"/>
    </row>
    <row r="31" spans="2:11" x14ac:dyDescent="0.35">
      <c r="B31" s="135">
        <v>17</v>
      </c>
      <c r="C31" s="155" t="s">
        <v>149</v>
      </c>
      <c r="D31" s="136">
        <v>51697.519949283094</v>
      </c>
      <c r="E31" s="136">
        <v>40688.213557891911</v>
      </c>
      <c r="F31" s="136">
        <v>38825.592649648243</v>
      </c>
      <c r="G31" s="136">
        <v>47924.488599325734</v>
      </c>
      <c r="H31" s="136">
        <v>9522.3763833333342</v>
      </c>
      <c r="I31" s="136">
        <v>2071.1430999999998</v>
      </c>
      <c r="J31" s="136">
        <v>2071.1430999999998</v>
      </c>
      <c r="K31" s="136">
        <v>2071.1430999999998</v>
      </c>
    </row>
    <row r="32" spans="2:11" x14ac:dyDescent="0.35">
      <c r="B32" s="135">
        <v>18</v>
      </c>
      <c r="C32" s="155" t="s">
        <v>150</v>
      </c>
      <c r="D32" s="136">
        <v>1945043.5774610965</v>
      </c>
      <c r="E32" s="136">
        <v>2326911.1660296908</v>
      </c>
      <c r="F32" s="136">
        <v>2523176.5614328547</v>
      </c>
      <c r="G32" s="136">
        <v>2399856.0694348807</v>
      </c>
      <c r="H32" s="136">
        <v>1720700.1129547439</v>
      </c>
      <c r="I32" s="136">
        <v>2105865.4656443512</v>
      </c>
      <c r="J32" s="136">
        <v>2310252.785150073</v>
      </c>
      <c r="K32" s="136">
        <v>2198705.0108179604</v>
      </c>
    </row>
    <row r="33" spans="2:11" x14ac:dyDescent="0.35">
      <c r="B33" s="135">
        <v>19</v>
      </c>
      <c r="C33" s="145" t="s">
        <v>151</v>
      </c>
      <c r="D33" s="136">
        <v>345447.512418564</v>
      </c>
      <c r="E33" s="136">
        <v>306496.89861062326</v>
      </c>
      <c r="F33" s="136">
        <v>249013.53012673135</v>
      </c>
      <c r="G33" s="136">
        <v>150396.06933514061</v>
      </c>
      <c r="H33" s="136">
        <v>342340.94950992957</v>
      </c>
      <c r="I33" s="136">
        <v>303411.13692877238</v>
      </c>
      <c r="J33" s="136">
        <v>246005.24538714194</v>
      </c>
      <c r="K33" s="136">
        <v>147498.01506109769</v>
      </c>
    </row>
    <row r="34" spans="2:11" ht="30" x14ac:dyDescent="0.35">
      <c r="B34" s="135" t="s">
        <v>118</v>
      </c>
      <c r="C34" s="155" t="s">
        <v>152</v>
      </c>
      <c r="D34" s="142"/>
      <c r="E34" s="142"/>
      <c r="F34" s="142"/>
      <c r="G34" s="142"/>
      <c r="H34" s="136">
        <v>0</v>
      </c>
      <c r="I34" s="136">
        <v>0</v>
      </c>
      <c r="J34" s="136">
        <v>0</v>
      </c>
      <c r="K34" s="136">
        <v>0</v>
      </c>
    </row>
    <row r="35" spans="2:11" x14ac:dyDescent="0.35">
      <c r="B35" s="135" t="s">
        <v>119</v>
      </c>
      <c r="C35" s="155" t="s">
        <v>153</v>
      </c>
      <c r="D35" s="142"/>
      <c r="E35" s="142"/>
      <c r="F35" s="142"/>
      <c r="G35" s="142"/>
      <c r="H35" s="136">
        <v>0</v>
      </c>
      <c r="I35" s="136">
        <v>0</v>
      </c>
      <c r="J35" s="136">
        <v>0</v>
      </c>
      <c r="K35" s="136">
        <v>0</v>
      </c>
    </row>
    <row r="36" spans="2:11" x14ac:dyDescent="0.35">
      <c r="B36" s="135">
        <v>20</v>
      </c>
      <c r="C36" s="146" t="s">
        <v>154</v>
      </c>
      <c r="D36" s="136">
        <v>2342188.6098289439</v>
      </c>
      <c r="E36" s="136">
        <v>2674096.2781982063</v>
      </c>
      <c r="F36" s="136">
        <v>2811015.6842092336</v>
      </c>
      <c r="G36" s="136">
        <v>2598176.6273693475</v>
      </c>
      <c r="H36" s="136">
        <v>2072563.4388480068</v>
      </c>
      <c r="I36" s="136">
        <v>2411347.7456731237</v>
      </c>
      <c r="J36" s="136">
        <v>2558329.173637215</v>
      </c>
      <c r="K36" s="136">
        <v>2348274.1689790576</v>
      </c>
    </row>
    <row r="37" spans="2:11" x14ac:dyDescent="0.35">
      <c r="B37" s="135" t="s">
        <v>155</v>
      </c>
      <c r="C37" s="154" t="s">
        <v>156</v>
      </c>
      <c r="D37" s="136">
        <v>0</v>
      </c>
      <c r="E37" s="136">
        <v>0</v>
      </c>
      <c r="F37" s="136">
        <v>0</v>
      </c>
      <c r="G37" s="136">
        <v>0</v>
      </c>
      <c r="H37" s="136">
        <v>0</v>
      </c>
      <c r="I37" s="136">
        <v>0</v>
      </c>
      <c r="J37" s="136">
        <v>0</v>
      </c>
      <c r="K37" s="136">
        <v>0</v>
      </c>
    </row>
    <row r="38" spans="2:11" x14ac:dyDescent="0.35">
      <c r="B38" s="135" t="s">
        <v>157</v>
      </c>
      <c r="C38" s="154" t="s">
        <v>158</v>
      </c>
      <c r="D38" s="136">
        <v>0</v>
      </c>
      <c r="E38" s="136">
        <v>0</v>
      </c>
      <c r="F38" s="136">
        <v>0</v>
      </c>
      <c r="G38" s="136">
        <v>0</v>
      </c>
      <c r="H38" s="136">
        <v>0</v>
      </c>
      <c r="I38" s="136">
        <v>0</v>
      </c>
      <c r="J38" s="136">
        <v>0</v>
      </c>
      <c r="K38" s="136">
        <v>0</v>
      </c>
    </row>
    <row r="39" spans="2:11" x14ac:dyDescent="0.35">
      <c r="B39" s="130" t="s">
        <v>159</v>
      </c>
      <c r="C39" s="147" t="s">
        <v>160</v>
      </c>
      <c r="D39" s="134">
        <v>2342188.6098289434</v>
      </c>
      <c r="E39" s="134">
        <v>2674096.2781982045</v>
      </c>
      <c r="F39" s="134">
        <v>2811015.6842092327</v>
      </c>
      <c r="G39" s="134">
        <v>2598176.627369347</v>
      </c>
      <c r="H39" s="134">
        <v>2072563.4388480056</v>
      </c>
      <c r="I39" s="134">
        <v>2411347.7456731233</v>
      </c>
      <c r="J39" s="134">
        <v>2558329.173637215</v>
      </c>
      <c r="K39" s="134">
        <v>2348274.1689790585</v>
      </c>
    </row>
    <row r="40" spans="2:11" ht="15" customHeight="1" x14ac:dyDescent="0.35">
      <c r="B40" s="187" t="s">
        <v>161</v>
      </c>
      <c r="C40" s="187"/>
      <c r="D40" s="187"/>
      <c r="E40" s="187"/>
      <c r="F40" s="187"/>
      <c r="G40" s="187"/>
      <c r="H40" s="187"/>
      <c r="I40" s="187"/>
      <c r="J40" s="187"/>
      <c r="K40" s="187"/>
    </row>
    <row r="41" spans="2:11" x14ac:dyDescent="0.35">
      <c r="B41" s="135">
        <v>21</v>
      </c>
      <c r="C41" s="148" t="s">
        <v>162</v>
      </c>
      <c r="D41" s="149"/>
      <c r="E41" s="149"/>
      <c r="F41" s="149"/>
      <c r="G41" s="149"/>
      <c r="H41" s="136">
        <v>6313165.5709711276</v>
      </c>
      <c r="I41" s="136">
        <v>5286790.0256242314</v>
      </c>
      <c r="J41" s="136">
        <v>4622739.1531857196</v>
      </c>
      <c r="K41" s="136">
        <v>4264235.1561451005</v>
      </c>
    </row>
    <row r="42" spans="2:11" x14ac:dyDescent="0.35">
      <c r="B42" s="135">
        <v>22</v>
      </c>
      <c r="C42" s="150" t="s">
        <v>163</v>
      </c>
      <c r="D42" s="149"/>
      <c r="E42" s="149"/>
      <c r="F42" s="149"/>
      <c r="G42" s="149"/>
      <c r="H42" s="136">
        <v>3681113.4426473589</v>
      </c>
      <c r="I42" s="136">
        <v>2989652.8958135429</v>
      </c>
      <c r="J42" s="136">
        <v>2429517.1924204659</v>
      </c>
      <c r="K42" s="136">
        <v>2187478.3185149343</v>
      </c>
    </row>
    <row r="43" spans="2:11" ht="15" thickBot="1" x14ac:dyDescent="0.4">
      <c r="B43" s="151">
        <v>23</v>
      </c>
      <c r="C43" s="152" t="s">
        <v>164</v>
      </c>
      <c r="D43" s="67"/>
      <c r="E43" s="67"/>
      <c r="F43" s="67"/>
      <c r="G43" s="67"/>
      <c r="H43" s="55">
        <v>1.7294639205556834</v>
      </c>
      <c r="I43" s="55">
        <v>1.8204185392226666</v>
      </c>
      <c r="J43" s="55">
        <v>1.9032010072712211</v>
      </c>
      <c r="K43" s="55">
        <v>1.9418951666666671</v>
      </c>
    </row>
    <row r="44" spans="2:11" x14ac:dyDescent="0.35">
      <c r="B44" s="153"/>
    </row>
    <row r="45" spans="2:11" x14ac:dyDescent="0.35">
      <c r="B45" s="153"/>
    </row>
    <row r="46" spans="2:11" x14ac:dyDescent="0.35">
      <c r="B46" s="153"/>
    </row>
    <row r="47" spans="2:11" x14ac:dyDescent="0.35">
      <c r="B47" s="153"/>
    </row>
  </sheetData>
  <sheetProtection algorithmName="SHA-512" hashValue="nch6pjPlXEncKZe2ft3KRADgB/5GH53H7m1mBoiUzjQeYtiRPmFeSvhqDVMkCkdFsPbqE1EWjUohPGAEpM4bDg==" saltValue="ZsA2Kkw5Uvh+CH+eVKhBNA==" spinCount="100000" sheet="1" objects="1" scenarios="1"/>
  <mergeCells count="9">
    <mergeCell ref="B30:K30"/>
    <mergeCell ref="B40:K40"/>
    <mergeCell ref="B6:K6"/>
    <mergeCell ref="M6:V6"/>
    <mergeCell ref="X6:AG6"/>
    <mergeCell ref="D9:G9"/>
    <mergeCell ref="H9:K9"/>
    <mergeCell ref="B12:K12"/>
    <mergeCell ref="B14:K14"/>
  </mergeCells>
  <hyperlinks>
    <hyperlink ref="B2" location="Tartalom!A1" display="Back to contents page" xr:uid="{536C84CC-1CD6-49C9-8290-7B56EC2903B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10"/>
  <dimension ref="B1:Q42"/>
  <sheetViews>
    <sheetView showGridLines="0" zoomScale="85" zoomScaleNormal="85" workbookViewId="0">
      <selection activeCell="B3" sqref="B3"/>
    </sheetView>
  </sheetViews>
  <sheetFormatPr defaultRowHeight="14.5" x14ac:dyDescent="0.35"/>
  <cols>
    <col min="1" max="1" width="4.453125" customWidth="1"/>
    <col min="2" max="2" width="6.453125" customWidth="1"/>
    <col min="3" max="3" width="72.453125" customWidth="1"/>
    <col min="4" max="5" width="20.453125" customWidth="1"/>
    <col min="6" max="6" width="20.81640625" bestFit="1" customWidth="1"/>
    <col min="7" max="9" width="9.81640625" bestFit="1" customWidth="1"/>
  </cols>
  <sheetData>
    <row r="1" spans="2:17" ht="12.75" customHeight="1" x14ac:dyDescent="0.35"/>
    <row r="2" spans="2:17" x14ac:dyDescent="0.35">
      <c r="B2" s="71" t="s">
        <v>0</v>
      </c>
      <c r="C2" s="56"/>
      <c r="D2" s="56"/>
    </row>
    <row r="3" spans="2:17" x14ac:dyDescent="0.35">
      <c r="B3" s="1"/>
      <c r="C3" s="1"/>
      <c r="D3" s="1"/>
    </row>
    <row r="4" spans="2:17" ht="15.5" x14ac:dyDescent="0.35">
      <c r="B4" s="18" t="s">
        <v>267</v>
      </c>
      <c r="C4" s="2"/>
      <c r="D4" s="2"/>
    </row>
    <row r="5" spans="2:17" ht="2.15" customHeight="1" x14ac:dyDescent="0.35">
      <c r="B5" s="1"/>
      <c r="C5" s="1"/>
      <c r="D5" s="1"/>
    </row>
    <row r="6" spans="2:17" ht="2.15" customHeight="1" x14ac:dyDescent="0.35">
      <c r="B6" s="168"/>
      <c r="C6" s="168"/>
      <c r="D6" s="168"/>
    </row>
    <row r="7" spans="2:17" ht="2.15" customHeight="1" x14ac:dyDescent="0.35">
      <c r="B7" s="3"/>
      <c r="C7" s="4"/>
      <c r="D7" s="4"/>
    </row>
    <row r="8" spans="2:17" ht="15" thickBot="1" x14ac:dyDescent="0.4">
      <c r="B8" s="27"/>
    </row>
    <row r="9" spans="2:17" ht="15" thickBot="1" x14ac:dyDescent="0.4">
      <c r="B9" s="27"/>
      <c r="C9" s="42" t="s">
        <v>2</v>
      </c>
      <c r="D9" s="43">
        <f>Tartalom!B3</f>
        <v>45016</v>
      </c>
      <c r="E9" s="65">
        <f>EOMONTH(D9,-3)</f>
        <v>44926</v>
      </c>
    </row>
    <row r="10" spans="2:17" x14ac:dyDescent="0.35">
      <c r="C10" s="188" t="s">
        <v>201</v>
      </c>
      <c r="D10" s="188"/>
      <c r="E10" s="103"/>
      <c r="Q10" s="105"/>
    </row>
    <row r="11" spans="2:17" ht="19.5" customHeight="1" x14ac:dyDescent="0.35">
      <c r="C11" s="82" t="s">
        <v>60</v>
      </c>
      <c r="D11" s="77">
        <v>3242568.65460891</v>
      </c>
      <c r="E11" s="77">
        <v>3383160.7603016957</v>
      </c>
      <c r="G11" s="105"/>
      <c r="H11" s="105"/>
      <c r="J11" s="105"/>
      <c r="K11" s="105"/>
      <c r="Q11" s="105"/>
    </row>
    <row r="12" spans="2:17" ht="30.75" customHeight="1" x14ac:dyDescent="0.35">
      <c r="C12" s="13" t="s">
        <v>202</v>
      </c>
      <c r="D12" s="33">
        <v>3131849.26065729</v>
      </c>
      <c r="E12" s="33">
        <v>3179057.5670008855</v>
      </c>
      <c r="G12" s="105"/>
    </row>
    <row r="13" spans="2:17" ht="36.75" customHeight="1" x14ac:dyDescent="0.35">
      <c r="C13" s="13" t="s">
        <v>268</v>
      </c>
      <c r="D13" s="33">
        <v>3242568.65460891</v>
      </c>
      <c r="E13" s="33">
        <v>3313919.9782711775</v>
      </c>
    </row>
    <row r="14" spans="2:17" x14ac:dyDescent="0.35">
      <c r="C14" s="82" t="s">
        <v>97</v>
      </c>
      <c r="D14" s="77">
        <v>3242568.65460891</v>
      </c>
      <c r="E14" s="77">
        <v>3383160.7603016957</v>
      </c>
      <c r="G14" s="105"/>
      <c r="H14" s="105"/>
      <c r="J14" s="105"/>
      <c r="K14" s="105"/>
    </row>
    <row r="15" spans="2:17" ht="28.5" customHeight="1" x14ac:dyDescent="0.35">
      <c r="C15" s="13" t="s">
        <v>203</v>
      </c>
      <c r="D15" s="33">
        <v>3131849.26065729</v>
      </c>
      <c r="E15" s="33">
        <v>3179057.5670008855</v>
      </c>
    </row>
    <row r="16" spans="2:17" ht="38.25" customHeight="1" x14ac:dyDescent="0.35">
      <c r="C16" s="13" t="s">
        <v>269</v>
      </c>
      <c r="D16" s="33">
        <v>3242568.65460891</v>
      </c>
      <c r="E16" s="33">
        <v>3313919.9782711775</v>
      </c>
    </row>
    <row r="17" spans="3:11" x14ac:dyDescent="0.35">
      <c r="C17" s="82" t="s">
        <v>204</v>
      </c>
      <c r="D17" s="77">
        <v>3767587.8983148709</v>
      </c>
      <c r="E17" s="77">
        <v>3671104.438751338</v>
      </c>
      <c r="G17" s="105"/>
      <c r="H17" s="105"/>
      <c r="J17" s="105"/>
      <c r="K17" s="105"/>
    </row>
    <row r="18" spans="3:11" ht="30.75" customHeight="1" x14ac:dyDescent="0.35">
      <c r="C18" s="13" t="s">
        <v>205</v>
      </c>
      <c r="D18" s="33">
        <v>3656868.5043632509</v>
      </c>
      <c r="E18" s="33">
        <v>3467001.2454505279</v>
      </c>
    </row>
    <row r="19" spans="3:11" ht="35.25" customHeight="1" x14ac:dyDescent="0.35">
      <c r="C19" s="13" t="s">
        <v>270</v>
      </c>
      <c r="D19" s="33">
        <v>3767587.8983148709</v>
      </c>
      <c r="E19" s="33">
        <v>3601863.6567208199</v>
      </c>
      <c r="H19" s="104"/>
    </row>
    <row r="20" spans="3:11" x14ac:dyDescent="0.35">
      <c r="C20" s="189" t="s">
        <v>206</v>
      </c>
      <c r="D20" s="189"/>
      <c r="E20" s="78"/>
    </row>
    <row r="21" spans="3:11" x14ac:dyDescent="0.35">
      <c r="C21" s="13" t="s">
        <v>207</v>
      </c>
      <c r="D21" s="74">
        <v>21920450.044597514</v>
      </c>
      <c r="E21" s="74">
        <v>20607705.445922632</v>
      </c>
      <c r="G21" s="105"/>
      <c r="H21" s="105"/>
      <c r="J21" s="105"/>
      <c r="K21" s="105"/>
    </row>
    <row r="22" spans="3:11" ht="20" x14ac:dyDescent="0.35">
      <c r="C22" s="82" t="s">
        <v>208</v>
      </c>
      <c r="D22" s="33">
        <v>21809730.650645893</v>
      </c>
      <c r="E22" s="79">
        <v>20403602.252621822</v>
      </c>
    </row>
    <row r="23" spans="3:11" x14ac:dyDescent="0.35">
      <c r="C23" s="190" t="s">
        <v>209</v>
      </c>
      <c r="D23" s="190"/>
      <c r="E23" s="75"/>
    </row>
    <row r="24" spans="3:11" ht="28.5" customHeight="1" x14ac:dyDescent="0.35">
      <c r="C24" s="82" t="s">
        <v>210</v>
      </c>
      <c r="D24" s="114">
        <v>0.14792436505691495</v>
      </c>
      <c r="E24" s="80">
        <v>0.1641696970669326</v>
      </c>
      <c r="G24" s="105"/>
      <c r="H24" s="105"/>
      <c r="J24" s="107"/>
      <c r="K24" s="107"/>
    </row>
    <row r="25" spans="3:11" ht="42" customHeight="1" x14ac:dyDescent="0.35">
      <c r="C25" s="13" t="s">
        <v>211</v>
      </c>
      <c r="D25" s="114">
        <v>0.14359871338275976</v>
      </c>
      <c r="E25" s="41">
        <v>0.15580864239756403</v>
      </c>
    </row>
    <row r="26" spans="3:11" ht="42" customHeight="1" x14ac:dyDescent="0.35">
      <c r="C26" s="13" t="s">
        <v>271</v>
      </c>
      <c r="D26" s="114">
        <v>0.14792436505691495</v>
      </c>
      <c r="E26" s="41">
        <v>0.16135188450075594</v>
      </c>
      <c r="F26" s="115"/>
    </row>
    <row r="27" spans="3:11" ht="31.5" customHeight="1" x14ac:dyDescent="0.35">
      <c r="C27" s="82" t="s">
        <v>212</v>
      </c>
      <c r="D27" s="114">
        <v>0.14792436505691495</v>
      </c>
      <c r="E27" s="80">
        <v>0.1641696970669326</v>
      </c>
      <c r="G27" s="104"/>
      <c r="H27" s="104"/>
      <c r="J27" s="107"/>
      <c r="K27" s="107"/>
    </row>
    <row r="28" spans="3:11" ht="39.75" customHeight="1" x14ac:dyDescent="0.35">
      <c r="C28" s="13" t="s">
        <v>213</v>
      </c>
      <c r="D28" s="114">
        <v>0.14359871338275976</v>
      </c>
      <c r="E28" s="41">
        <v>0.15580864239756403</v>
      </c>
    </row>
    <row r="29" spans="3:11" ht="39.75" customHeight="1" x14ac:dyDescent="0.35">
      <c r="C29" s="13" t="s">
        <v>272</v>
      </c>
      <c r="D29" s="114">
        <v>0.14792436505691495</v>
      </c>
      <c r="E29" s="41">
        <v>0.16135188450075594</v>
      </c>
    </row>
    <row r="30" spans="3:11" ht="28.5" customHeight="1" x14ac:dyDescent="0.35">
      <c r="C30" s="82" t="s">
        <v>214</v>
      </c>
      <c r="D30" s="114">
        <v>0.17187548114430368</v>
      </c>
      <c r="E30" s="80">
        <v>0.17814231906530331</v>
      </c>
      <c r="G30" s="104"/>
      <c r="H30" s="104"/>
      <c r="J30" s="107"/>
      <c r="K30" s="107"/>
    </row>
    <row r="31" spans="3:11" ht="39" customHeight="1" x14ac:dyDescent="0.35">
      <c r="C31" s="13" t="s">
        <v>215</v>
      </c>
      <c r="D31" s="114">
        <v>0.16767141983273201</v>
      </c>
      <c r="E31" s="41">
        <v>0.16992103661523911</v>
      </c>
    </row>
    <row r="32" spans="3:11" ht="39" customHeight="1" x14ac:dyDescent="0.35">
      <c r="C32" s="13" t="s">
        <v>273</v>
      </c>
      <c r="D32" s="114">
        <v>0.17187548114430368</v>
      </c>
      <c r="E32" s="41">
        <v>0.17537161202965273</v>
      </c>
    </row>
    <row r="33" spans="3:11" x14ac:dyDescent="0.35">
      <c r="C33" s="189" t="s">
        <v>120</v>
      </c>
      <c r="D33" s="189"/>
      <c r="E33" s="74"/>
    </row>
    <row r="34" spans="3:11" x14ac:dyDescent="0.35">
      <c r="C34" s="13" t="s">
        <v>216</v>
      </c>
      <c r="D34" s="33">
        <v>38883555.085959502</v>
      </c>
      <c r="E34" s="33">
        <v>35399551.027365535</v>
      </c>
      <c r="G34" s="105"/>
      <c r="H34" s="105"/>
      <c r="J34" s="107"/>
      <c r="K34" s="107"/>
    </row>
    <row r="35" spans="3:11" x14ac:dyDescent="0.35">
      <c r="C35" s="82" t="s">
        <v>120</v>
      </c>
      <c r="D35" s="81">
        <v>8.3391774425990495E-2</v>
      </c>
      <c r="E35" s="81">
        <v>9.5570725111353852E-2</v>
      </c>
      <c r="G35" s="104"/>
      <c r="H35" s="104"/>
      <c r="J35" s="107"/>
      <c r="K35" s="107"/>
    </row>
    <row r="36" spans="3:11" ht="20" x14ac:dyDescent="0.35">
      <c r="C36" s="82" t="s">
        <v>217</v>
      </c>
      <c r="D36" s="81">
        <v>8.0774315439168354E-2</v>
      </c>
      <c r="E36" s="81">
        <v>9.0325816622340627E-2</v>
      </c>
      <c r="H36" s="105"/>
      <c r="I36" s="105"/>
    </row>
    <row r="37" spans="3:11" ht="37.5" customHeight="1" thickBot="1" x14ac:dyDescent="0.4">
      <c r="C37" s="73" t="s">
        <v>274</v>
      </c>
      <c r="D37" s="76">
        <v>8.3391774425990495E-2</v>
      </c>
      <c r="E37" s="76">
        <v>9.3798213354459412E-2</v>
      </c>
      <c r="H37" s="105"/>
      <c r="I37" s="105"/>
    </row>
    <row r="39" spans="3:11" x14ac:dyDescent="0.35">
      <c r="H39" s="120"/>
      <c r="I39" s="120"/>
    </row>
    <row r="42" spans="3:11" x14ac:dyDescent="0.35">
      <c r="H42" s="120"/>
    </row>
  </sheetData>
  <sheetProtection algorithmName="SHA-512" hashValue="/OLkGKLW6C8TVI1WCtz/t6ZrHdfLjConHwzMKFfYf+oNbcW66x7UVUP/3W+b7asEnE78U/wvI7YxDncHk2P8ig==" saltValue="THliUpPF+leHSabHXXYNTg==" spinCount="100000" sheet="1" objects="1" scenarios="1"/>
  <mergeCells count="5">
    <mergeCell ref="B6:D6"/>
    <mergeCell ref="C10:D10"/>
    <mergeCell ref="C20:D20"/>
    <mergeCell ref="C23:D23"/>
    <mergeCell ref="C33:D33"/>
  </mergeCells>
  <hyperlinks>
    <hyperlink ref="B2" location="Tartalom!A1" display="Back to contents page" xr:uid="{EDB2FEDE-3B0E-49B2-A1C7-7463D7F0EDC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Tartalom</vt:lpstr>
      <vt:lpstr>KM1</vt:lpstr>
      <vt:lpstr>OV1</vt:lpstr>
      <vt:lpstr>CC1</vt:lpstr>
      <vt:lpstr>LIQ1</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2023-05-30T13:16:56Z</dcterms:modified>
</cp:coreProperties>
</file>